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080" yWindow="855" windowWidth="12120" windowHeight="7755" firstSheet="1" activeTab="1"/>
  </bookViews>
  <sheets>
    <sheet name="Poks" sheetId="1" state="hidden" r:id="rId1"/>
    <sheet name="стр1" sheetId="2" r:id="rId2"/>
  </sheets>
  <externalReferences>
    <externalReference r:id="rId5"/>
  </externalReferences>
  <definedNames>
    <definedName name="Summ5603">'стр1'!$BQ$192</definedName>
    <definedName name="Summ5604">'стр1'!$CK$192</definedName>
    <definedName name="Tab5_1_11">'стр1'!$B$79</definedName>
    <definedName name="Tab5_1_13">'стр1'!$B$98</definedName>
    <definedName name="Tab5_1_15">'стр1'!$B$113</definedName>
    <definedName name="Tab5_1_17">'стр1'!$B$128</definedName>
    <definedName name="Tab5_1_19">'стр1'!$B$191</definedName>
    <definedName name="Tab5_1_21">'стр1'!$B$224</definedName>
    <definedName name="Tab5_1_23">'стр1'!$B$234</definedName>
    <definedName name="Tab5_1_25">'стр1'!$B$243</definedName>
    <definedName name="Tab5_1_27">'стр1'!$B$250</definedName>
    <definedName name="Tab5_1_5">'стр1'!$B$28</definedName>
    <definedName name="Tab5_1_7">'стр1'!$B$39</definedName>
    <definedName name="Tab5_1_9">'стр1'!$B$73</definedName>
    <definedName name="_xlnm.Print_Area" localSheetId="1">'стр1'!$B$2:$DD$257</definedName>
    <definedName name="П000010001003">'стр1'!$AN$18</definedName>
    <definedName name="П000010001004">'стр1'!$BG$18</definedName>
    <definedName name="П000010001005">'стр1'!$BV$18</definedName>
    <definedName name="П000010001006">'стр1'!$CL$18</definedName>
    <definedName name="П000010001103">'стр1'!$AN$19</definedName>
    <definedName name="П000010001104">'стр1'!$BG$19</definedName>
    <definedName name="П000010001105">'стр1'!$BV$19</definedName>
    <definedName name="П000010001106">'стр1'!$CL$19</definedName>
    <definedName name="П000010001203">'стр1'!$AN$21</definedName>
    <definedName name="П000010001204">'стр1'!$BG$21</definedName>
    <definedName name="П000010001205">'стр1'!$BV$21</definedName>
    <definedName name="П000010001206">'стр1'!$CL$21</definedName>
    <definedName name="П000010001303">'стр1'!$AN$22</definedName>
    <definedName name="П000010001304">'стр1'!$BG$22</definedName>
    <definedName name="П000010001305">'стр1'!$BV$22</definedName>
    <definedName name="П000010001306">'стр1'!$CL$22</definedName>
    <definedName name="П000010001403">'стр1'!$AN$23</definedName>
    <definedName name="П000010001404">'стр1'!$BG$23</definedName>
    <definedName name="П000010001405">'стр1'!$BV$23</definedName>
    <definedName name="П000010001406">'стр1'!$CL$23</definedName>
    <definedName name="П000010001503">'стр1'!$AN$24</definedName>
    <definedName name="П000010001504">'стр1'!$BG$24</definedName>
    <definedName name="П000010001505">'стр1'!$BV$24</definedName>
    <definedName name="П000010001506">'стр1'!$CL$24</definedName>
    <definedName name="П000010002003">'стр1'!$AN$25</definedName>
    <definedName name="П000010002004">'стр1'!$BG$25</definedName>
    <definedName name="П000010002005">'стр1'!$BV$25</definedName>
    <definedName name="П000010002006">'стр1'!$CL$25</definedName>
    <definedName name="П000010003003">'стр1'!$AN$26</definedName>
    <definedName name="П000010003004">'стр1'!$BG$26</definedName>
    <definedName name="П000010003005">'стр1'!$BV$26</definedName>
    <definedName name="П000010003006">'стр1'!$CL$26</definedName>
    <definedName name="П000010004003">'стр1'!$AN$27</definedName>
    <definedName name="П000010004004">'стр1'!$BG$27</definedName>
    <definedName name="П000010004005">'стр1'!$BV$27</definedName>
    <definedName name="П000010004006">'стр1'!$CL$27</definedName>
    <definedName name="П000010005003">'стр1'!$AN$29</definedName>
    <definedName name="П000010005004">'стр1'!$BG$29</definedName>
    <definedName name="П000010005005">'стр1'!$BV$29</definedName>
    <definedName name="П000010005006">'стр1'!$CL$29</definedName>
    <definedName name="П000010006003">'стр1'!$BQ$35</definedName>
    <definedName name="П000010006004">'стр1'!$CK$35</definedName>
    <definedName name="П000010006103">'стр1'!$BQ$38</definedName>
    <definedName name="П000010006104">'стр1'!$CK$38</definedName>
    <definedName name="П000010007003">'стр1'!$AN$46</definedName>
    <definedName name="П000010007004">'стр1'!$BG$46</definedName>
    <definedName name="П000010007005">'стр1'!$BV$46</definedName>
    <definedName name="П000010007006">'стр1'!$CL$46</definedName>
    <definedName name="П000010008003">'стр1'!$AN$47</definedName>
    <definedName name="П000010008004">'стр1'!$BG$47</definedName>
    <definedName name="П000010008005">'стр1'!$BV$47</definedName>
    <definedName name="П000010008006">'стр1'!$CL$47</definedName>
    <definedName name="П000010009003">'стр1'!$AN$48</definedName>
    <definedName name="П000010009004">'стр1'!$BG$48</definedName>
    <definedName name="П000010009005">'стр1'!$BV$48</definedName>
    <definedName name="П000010009006">'стр1'!$CL$48</definedName>
    <definedName name="П000010010003">'стр1'!$AN$49</definedName>
    <definedName name="П000010010004">'стр1'!$BG$49</definedName>
    <definedName name="П000010010005">'стр1'!$BV$49</definedName>
    <definedName name="П000010010006">'стр1'!$CL$49</definedName>
    <definedName name="П000010011003">'стр1'!$AN$50</definedName>
    <definedName name="П000010011004">'стр1'!$BG$50</definedName>
    <definedName name="П000010011005">'стр1'!$BV$50</definedName>
    <definedName name="П000010011006">'стр1'!$CL$50</definedName>
    <definedName name="П000010012003">'стр1'!$AN$51</definedName>
    <definedName name="П000010012004">'стр1'!$BG$51</definedName>
    <definedName name="П000010012005">'стр1'!$BV$51</definedName>
    <definedName name="П000010012006">'стр1'!$CL$51</definedName>
    <definedName name="П000010013003">'стр1'!$AN$52</definedName>
    <definedName name="П000010013004">'стр1'!$BG$52</definedName>
    <definedName name="П000010013005">'стр1'!$BV$52</definedName>
    <definedName name="П000010013006">'стр1'!$CL$52</definedName>
    <definedName name="П000010014003">'стр1'!$AN$53</definedName>
    <definedName name="П000010014004">'стр1'!$BG$53</definedName>
    <definedName name="П000010014005">'стр1'!$BV$53</definedName>
    <definedName name="П000010014006">'стр1'!$CL$53</definedName>
    <definedName name="П000010015003">'стр1'!$AN$54</definedName>
    <definedName name="П000010015004">'стр1'!$BG$54</definedName>
    <definedName name="П000010015005">'стр1'!$BV$54</definedName>
    <definedName name="П000010015006">'стр1'!$CL$54</definedName>
    <definedName name="П000010016003">'стр1'!$AN$55</definedName>
    <definedName name="П000010016004">'стр1'!$BG$55</definedName>
    <definedName name="П000010016005">'стр1'!$BV$55</definedName>
    <definedName name="П000010016006">'стр1'!$CL$55</definedName>
    <definedName name="П000010017003">'стр1'!$AN$56</definedName>
    <definedName name="П000010017004">'стр1'!$BG$56</definedName>
    <definedName name="П000010017005">'стр1'!$BV$56</definedName>
    <definedName name="П000010017006">'стр1'!$CL$56</definedName>
    <definedName name="П000010018003">'стр1'!$AN$57</definedName>
    <definedName name="П000010018004">'стр1'!$BG$57</definedName>
    <definedName name="П000010018005">'стр1'!$BV$57</definedName>
    <definedName name="П000010018006">'стр1'!$CL$57</definedName>
    <definedName name="П000010019003">'стр1'!$BQ$62</definedName>
    <definedName name="П000010019004">'стр1'!$CK$62</definedName>
    <definedName name="П000010019103">'стр1'!$BQ$63</definedName>
    <definedName name="П000010019104">'стр1'!$CK$63</definedName>
    <definedName name="П000010019203">'стр1'!$BQ$65</definedName>
    <definedName name="П000010019204">'стр1'!$CK$65</definedName>
    <definedName name="П000010019303">'стр1'!$BQ$66</definedName>
    <definedName name="П000010019304">'стр1'!$CK$66</definedName>
    <definedName name="П000010020003">'стр1'!$BQ$68</definedName>
    <definedName name="П000010020004">'стр1'!$CK$68</definedName>
    <definedName name="П000010020103">'стр1'!$BQ$69</definedName>
    <definedName name="П000010020104">'стр1'!$CK$69</definedName>
    <definedName name="П000010020203">'стр1'!$BQ$71</definedName>
    <definedName name="П000010020204">'стр1'!$CK$71</definedName>
    <definedName name="П000010020303">'стр1'!$BQ$72</definedName>
    <definedName name="П000010020304">'стр1'!$CK$72</definedName>
    <definedName name="П000010021003">'стр1'!$BQ$74</definedName>
    <definedName name="П000010021004">'стр1'!$CK$74</definedName>
    <definedName name="П000010022003">'стр1'!$BQ$75</definedName>
    <definedName name="П000010022004">'стр1'!$CK$75</definedName>
    <definedName name="П000010022103">'стр1'!$BQ$78</definedName>
    <definedName name="П000010022104">'стр1'!$CK$78</definedName>
    <definedName name="П000010023003">'стр1'!$BQ$80</definedName>
    <definedName name="П000010023004">'стр1'!$CK$80</definedName>
    <definedName name="П000010024003">'стр1'!$BQ$83</definedName>
    <definedName name="П000010024004">'стр1'!$CK$83</definedName>
    <definedName name="П000010024103">'стр1'!$BQ$84</definedName>
    <definedName name="П000010024104">'стр1'!$CK$84</definedName>
    <definedName name="П0000100241о.">'стр1'!$C$84</definedName>
    <definedName name="П000010024203">'стр1'!$BQ$85</definedName>
    <definedName name="П000010024204">'стр1'!$CK$85</definedName>
    <definedName name="П0000100242о.">'стр1'!$C$85</definedName>
    <definedName name="П000010025003">'стр1'!$BQ$88</definedName>
    <definedName name="П000010025004">'стр1'!$CK$88</definedName>
    <definedName name="П000010026003">'стр1'!$AK$95</definedName>
    <definedName name="П000010026004">'стр1'!$BD$95</definedName>
    <definedName name="П000010026005">'стр1'!$BV$95</definedName>
    <definedName name="П000010026006">'стр1'!$CL$95</definedName>
    <definedName name="П000010027003">'стр1'!$AK$96</definedName>
    <definedName name="П000010027004">'стр1'!$BD$96</definedName>
    <definedName name="П000010027005">'стр1'!$BV$96</definedName>
    <definedName name="П000010027006">'стр1'!$CL$96</definedName>
    <definedName name="П000010028003">'стр1'!$AK$97</definedName>
    <definedName name="П000010028004">'стр1'!$BD$97</definedName>
    <definedName name="П000010028005">'стр1'!$BV$97</definedName>
    <definedName name="П000010028006">'стр1'!$CL$97</definedName>
    <definedName name="П000010029003">'стр1'!$AK$99</definedName>
    <definedName name="П000010029004">'стр1'!$BD$99</definedName>
    <definedName name="П000010029005">'стр1'!$BV$99</definedName>
    <definedName name="П000010029006">'стр1'!$CL$99</definedName>
    <definedName name="П000010030003">'стр1'!$AK$100</definedName>
    <definedName name="П000010030004">'стр1'!$BD$100</definedName>
    <definedName name="П000010030005">'стр1'!$BV$100</definedName>
    <definedName name="П000010030006">'стр1'!$CL$100</definedName>
    <definedName name="П000010031003">'стр1'!$AK$103</definedName>
    <definedName name="П000010031004">'стр1'!$BD$103</definedName>
    <definedName name="П000010032003">'стр1'!$AK$110</definedName>
    <definedName name="П000010032004">'стр1'!$BD$110</definedName>
    <definedName name="П000010032005">'стр1'!$BV$110</definedName>
    <definedName name="П000010032006">'стр1'!$CL$110</definedName>
    <definedName name="П000010032103">'стр1'!$AK$112</definedName>
    <definedName name="П000010032104">'стр1'!$BD$112</definedName>
    <definedName name="П000010032105">'стр1'!$BV$112</definedName>
    <definedName name="П000010032106">'стр1'!$CL$112</definedName>
    <definedName name="П000010033003">'стр1'!$BV$116</definedName>
    <definedName name="П000010033004">'стр1'!$CL$116</definedName>
    <definedName name="П000010034003">'стр1'!$BV$119</definedName>
    <definedName name="П000010034004">'стр1'!$CL$119</definedName>
    <definedName name="П000010035003">'стр1'!$AK$125</definedName>
    <definedName name="П000010035004">'стр1'!$BD$125</definedName>
    <definedName name="П000010035005">'стр1'!$BV$125</definedName>
    <definedName name="П000010035006">'стр1'!$CL$125</definedName>
    <definedName name="П000010035103">'стр1'!$AK$127</definedName>
    <definedName name="П000010035104">'стр1'!$BD$127</definedName>
    <definedName name="П000010035105">'стр1'!$BV$127</definedName>
    <definedName name="П000010035106">'стр1'!$CL$127</definedName>
    <definedName name="П000010036003">'стр1'!$BV$131</definedName>
    <definedName name="П000010036004">'стр1'!$CL$131</definedName>
    <definedName name="П000010037003">'стр1'!$BV$132</definedName>
    <definedName name="П000010037004">'стр1'!$CL$132</definedName>
    <definedName name="П000010038003">'стр1'!$AM$139</definedName>
    <definedName name="П000010038004">'стр1'!$BD$139</definedName>
    <definedName name="П000010038005">'стр1'!$BV$139</definedName>
    <definedName name="П000010038006">'стр1'!$CM$139</definedName>
    <definedName name="П000010038103">'стр1'!$AM$140</definedName>
    <definedName name="П000010038104">'стр1'!$BD$140</definedName>
    <definedName name="П000010038105">'стр1'!$BV$140</definedName>
    <definedName name="П000010038106">'стр1'!$CM$140</definedName>
    <definedName name="П000010039003">'стр1'!$AM$141</definedName>
    <definedName name="П000010039004">'стр1'!$BD$141</definedName>
    <definedName name="П000010039005">'стр1'!$BV$141</definedName>
    <definedName name="П000010039006">'стр1'!$CM$141</definedName>
    <definedName name="П000010040003">'стр1'!$AM$142</definedName>
    <definedName name="П000010040004">'стр1'!$BD$142</definedName>
    <definedName name="П000010040005">'стр1'!$BV$142</definedName>
    <definedName name="П000010040006">'стр1'!$CM$142</definedName>
    <definedName name="П000010040103">'стр1'!$AM$143</definedName>
    <definedName name="П000010040104">'стр1'!$BD$143</definedName>
    <definedName name="П000010040105">'стр1'!$BV$143</definedName>
    <definedName name="П000010040106">'стр1'!$CM$143</definedName>
    <definedName name="П000010041003">'стр1'!$AM$144</definedName>
    <definedName name="П000010041004">'стр1'!$BD$144</definedName>
    <definedName name="П000010041005">'стр1'!$BV$144</definedName>
    <definedName name="П000010041006">'стр1'!$CM$144</definedName>
    <definedName name="П000010042003">'стр1'!$AM$145</definedName>
    <definedName name="П000010042004">'стр1'!$BD$145</definedName>
    <definedName name="П000010042005">'стр1'!$BV$145</definedName>
    <definedName name="П000010042006">'стр1'!$CM$145</definedName>
    <definedName name="П000010043003">'стр1'!$AM$146</definedName>
    <definedName name="П000010043004">'стр1'!$BD$146</definedName>
    <definedName name="П000010043005">'стр1'!$BV$146</definedName>
    <definedName name="П000010043006">'стр1'!$CM$146</definedName>
    <definedName name="П000010044003">'стр1'!$AM$147</definedName>
    <definedName name="П000010044004">'стр1'!$BD$147</definedName>
    <definedName name="П000010044005">'стр1'!$BV$147</definedName>
    <definedName name="П000010044006">'стр1'!$CM$147</definedName>
    <definedName name="П000010045003">'стр1'!$AM$148</definedName>
    <definedName name="П000010045004">'стр1'!$BD$148</definedName>
    <definedName name="П000010045005">'стр1'!$BV$148</definedName>
    <definedName name="П000010045006">'стр1'!$CM$148</definedName>
    <definedName name="П000010045103">'стр1'!$AM$150</definedName>
    <definedName name="П000010045104">'стр1'!$BD$150</definedName>
    <definedName name="П000010045105">'стр1'!$BV$150</definedName>
    <definedName name="П000010045106">'стр1'!$CM$150</definedName>
    <definedName name="П000010046003">'стр1'!$AM$151</definedName>
    <definedName name="П000010046004">'стр1'!$BD$151</definedName>
    <definedName name="П000010046005">'стр1'!$BV$151</definedName>
    <definedName name="П000010046006">'стр1'!$CM$151</definedName>
    <definedName name="П000010047003">'стр1'!$AM$152</definedName>
    <definedName name="П000010047004">'стр1'!$BD$152</definedName>
    <definedName name="П000010047005">'стр1'!$BV$152</definedName>
    <definedName name="П000010047006">'стр1'!$CM$152</definedName>
    <definedName name="П000010047103">'стр1'!$AM$153</definedName>
    <definedName name="П000010047104">'стр1'!$BD$153</definedName>
    <definedName name="П000010047105">'стр1'!$BV$153</definedName>
    <definedName name="П000010047106">'стр1'!$CM$153</definedName>
    <definedName name="П000010048003">'стр1'!$AM$154</definedName>
    <definedName name="П000010048004">'стр1'!$BD$154</definedName>
    <definedName name="П000010048005">'стр1'!$BV$154</definedName>
    <definedName name="П000010048006">'стр1'!$CM$154</definedName>
    <definedName name="П000010049003">'стр1'!$AM$155</definedName>
    <definedName name="П000010049004">'стр1'!$BD$155</definedName>
    <definedName name="П000010049005">'стр1'!$BV$155</definedName>
    <definedName name="П000010049006">'стр1'!$CM$155</definedName>
    <definedName name="П000010050003">'стр1'!$AM$156</definedName>
    <definedName name="П000010050004">'стр1'!$BD$156</definedName>
    <definedName name="П000010050005">'стр1'!$BV$156</definedName>
    <definedName name="П000010050006">'стр1'!$CM$156</definedName>
    <definedName name="П000010051003">'стр1'!$AM$158</definedName>
    <definedName name="П000010051004">'стр1'!$BD$158</definedName>
    <definedName name="П000010051005">'стр1'!$BV$158</definedName>
    <definedName name="П000010051006">'стр1'!$CM$158</definedName>
    <definedName name="П000010052003">'стр1'!$BQ$165</definedName>
    <definedName name="П000010052004">'стр1'!$CK$165</definedName>
    <definedName name="П000010052103">'стр1'!$BQ$167</definedName>
    <definedName name="П000010052104">'стр1'!$CK$167</definedName>
    <definedName name="П000010052203">'стр1'!$BQ$169</definedName>
    <definedName name="П000010052204">'стр1'!$CK$169</definedName>
    <definedName name="П000010052303">'стр1'!$BQ$170</definedName>
    <definedName name="П000010052304">'стр1'!$CK$170</definedName>
    <definedName name="П000010053003">'стр1'!$BQ$171</definedName>
    <definedName name="П000010053004">'стр1'!$CK$171</definedName>
    <definedName name="П000010053103">'стр1'!$BQ$172</definedName>
    <definedName name="П000010053104">'стр1'!$CK$172</definedName>
    <definedName name="П000010053203">'стр1'!$BQ$174</definedName>
    <definedName name="П000010053204">'стр1'!$CK$174</definedName>
    <definedName name="П000010053303">'стр1'!$BQ$175</definedName>
    <definedName name="П000010053304">'стр1'!$CK$175</definedName>
    <definedName name="П000010054003">'стр1'!$BQ$176</definedName>
    <definedName name="П000010054004">'стр1'!$CK$176</definedName>
    <definedName name="П000010055003">'стр1'!$BQ$177</definedName>
    <definedName name="П000010055004">'стр1'!$CK$177</definedName>
    <definedName name="П000010055103">'стр1'!$BQ$179</definedName>
    <definedName name="П000010055104">'стр1'!$CK$179</definedName>
    <definedName name="П000010055203">'стр1'!$BQ$181</definedName>
    <definedName name="П000010055204">'стр1'!$CK$181</definedName>
    <definedName name="П000010055303">'стр1'!$BQ$182</definedName>
    <definedName name="П000010055304">'стр1'!$CK$182</definedName>
    <definedName name="П000010055403">'стр1'!$BQ$183</definedName>
    <definedName name="П000010055404">'стр1'!$CK$183</definedName>
    <definedName name="П000010055503">'стр1'!$BQ$184</definedName>
    <definedName name="П000010055504">'стр1'!$CK$184</definedName>
    <definedName name="П000010055603">'стр1'!$BQ$185</definedName>
    <definedName name="П000010055604">'стр1'!$CK$185</definedName>
    <definedName name="П000010056003">'стр1'!$BQ$186</definedName>
    <definedName name="П000010056004">'стр1'!$CK$186</definedName>
    <definedName name="П000010056103">'стр1'!$BQ$187</definedName>
    <definedName name="П000010056104">'стр1'!$CK$187</definedName>
    <definedName name="П000010056203">'стр1'!$BQ$189</definedName>
    <definedName name="П000010056204">'стр1'!$CK$189</definedName>
    <definedName name="П000010056303">'стр1'!$BQ$190</definedName>
    <definedName name="П000010056304">'стр1'!$CK$190</definedName>
    <definedName name="П000010057003">'стр1'!$BQ$193</definedName>
    <definedName name="П000010057004">'стр1'!$CK$193</definedName>
    <definedName name="П000010058003">'стр1'!$BQ$199</definedName>
    <definedName name="П000010058004">'стр1'!$CK$199</definedName>
    <definedName name="П000010059003">'стр1'!$BQ$200</definedName>
    <definedName name="П000010059004">'стр1'!$CK$200</definedName>
    <definedName name="П000010060003">'стр1'!$BQ$201</definedName>
    <definedName name="П000010060004">'стр1'!$CK$201</definedName>
    <definedName name="П000010061003">'стр1'!$BQ$202</definedName>
    <definedName name="П000010061004">'стр1'!$CK$202</definedName>
    <definedName name="П000010062003">'стр1'!$BQ$203</definedName>
    <definedName name="П000010062004">'стр1'!$CK$203</definedName>
    <definedName name="П000010063003">'стр1'!$BQ$204</definedName>
    <definedName name="П000010063004">'стр1'!$CK$204</definedName>
    <definedName name="П000010064003">'стр1'!$BQ$205</definedName>
    <definedName name="П000010064004">'стр1'!$CK$205</definedName>
    <definedName name="П000010065003">'стр1'!$BQ$207</definedName>
    <definedName name="П000010065004">'стр1'!$CK$207</definedName>
    <definedName name="П000010066003">'стр1'!$BQ$208</definedName>
    <definedName name="П000010066004">'стр1'!$CK$208</definedName>
    <definedName name="П000010067003">'стр1'!$BQ$215</definedName>
    <definedName name="П000010067004">'стр1'!$CK$215</definedName>
    <definedName name="П000010067103">'стр1'!$BQ$216</definedName>
    <definedName name="П000010067104">'стр1'!$CK$216</definedName>
    <definedName name="П000010068003">'стр1'!$BQ$218</definedName>
    <definedName name="П000010068004">'стр1'!$CK$218</definedName>
    <definedName name="П000010068103">'стр1'!$BQ$219</definedName>
    <definedName name="П000010068104">'стр1'!$CK$219</definedName>
    <definedName name="П000010068203">'стр1'!$BQ$221</definedName>
    <definedName name="П000010068204">'стр1'!$CK$221</definedName>
    <definedName name="П000010068303">'стр1'!$BQ$222</definedName>
    <definedName name="П000010068304">'стр1'!$CK$222</definedName>
    <definedName name="П000010068403">'стр1'!$BQ$223</definedName>
    <definedName name="П000010068404">'стр1'!$CK$223</definedName>
    <definedName name="П000010069003">'стр1'!$BQ$225</definedName>
    <definedName name="П000010069004">'стр1'!$CK$225</definedName>
    <definedName name="П000010069103">'стр1'!$BQ$226</definedName>
    <definedName name="П000010069104">'стр1'!$CK$226</definedName>
    <definedName name="П000010070003">'стр1'!$BQ$228</definedName>
    <definedName name="П000010070004">'стр1'!$CK$228</definedName>
    <definedName name="П000010070103">'стр1'!$BQ$229</definedName>
    <definedName name="П000010070104">'стр1'!$CK$229</definedName>
    <definedName name="П000010070203">'стр1'!$BQ$231</definedName>
    <definedName name="П000010070204">'стр1'!$CK$231</definedName>
    <definedName name="П000010070303">'стр1'!$BQ$232</definedName>
    <definedName name="П000010070304">'стр1'!$CK$232</definedName>
    <definedName name="П000010070403">'стр1'!$BQ$233</definedName>
    <definedName name="П000010070404">'стр1'!$CK$233</definedName>
    <definedName name="П000010071003">'стр1'!$BQ$240</definedName>
    <definedName name="П000010071004">'стр1'!$CK$240</definedName>
    <definedName name="П000010071103">'стр1'!$BQ$242</definedName>
    <definedName name="П000010071104">'стр1'!$CK$242</definedName>
    <definedName name="П000010072003">'стр1'!$BQ$246</definedName>
    <definedName name="П000010072004">'стр1'!$CK$246</definedName>
    <definedName name="П000010072005">'стр1'!$CA$246</definedName>
    <definedName name="П000010072006">'стр1'!$CU$246</definedName>
    <definedName name="П000010072103">'стр1'!$BQ$250</definedName>
    <definedName name="П000010072104">'стр1'!$CK$250</definedName>
  </definedNames>
  <calcPr fullCalcOnLoad="1"/>
</workbook>
</file>

<file path=xl/sharedStrings.xml><?xml version="1.0" encoding="utf-8"?>
<sst xmlns="http://schemas.openxmlformats.org/spreadsheetml/2006/main" count="1724" uniqueCount="668">
  <si>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</si>
  <si>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</si>
  <si>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</si>
  <si>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</si>
  <si>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</si>
  <si>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</si>
  <si>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</si>
  <si>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</si>
  <si>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</si>
  <si>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</si>
  <si>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</si>
  <si>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</si>
  <si>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</si>
  <si>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</si>
  <si>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</si>
  <si>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</si>
  <si>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</si>
  <si>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</si>
  <si>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</si>
  <si>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</si>
  <si>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</si>
  <si>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</si>
  <si>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</si>
  <si>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</si>
  <si>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</si>
  <si>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</si>
  <si>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</si>
  <si>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</si>
  <si>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</si>
  <si>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</si>
  <si>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</si>
  <si>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</si>
  <si>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</si>
  <si>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</si>
  <si>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</si>
  <si>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</si>
  <si>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</si>
  <si>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</si>
  <si>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</si>
  <si>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</si>
  <si>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</si>
  <si>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</si>
  <si>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</si>
  <si>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</si>
  <si>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</si>
  <si>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</si>
  <si>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</si>
  <si>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</si>
  <si>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</si>
  <si>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</si>
  <si>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</si>
  <si>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</si>
  <si>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</si>
  <si>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</si>
  <si>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</si>
  <si>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</si>
  <si>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</si>
  <si>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</si>
  <si>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</si>
  <si>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</si>
  <si>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</si>
  <si>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</si>
  <si>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</si>
  <si>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</si>
  <si>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</si>
  <si>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</si>
  <si>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</si>
  <si>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</si>
  <si>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</si>
  <si>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</si>
  <si>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</si>
  <si>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</si>
  <si>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</si>
  <si>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</si>
  <si>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</si>
  <si>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</si>
  <si>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</si>
  <si>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</si>
  <si>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</si>
  <si>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</si>
  <si>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</si>
  <si>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</si>
  <si>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</si>
  <si>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</si>
  <si>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</si>
  <si>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</si>
  <si>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</si>
  <si>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</si>
  <si>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</si>
  <si>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</si>
  <si>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</si>
  <si>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</si>
  <si>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</si>
  <si>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</si>
  <si>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</si>
  <si>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</si>
  <si>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</si>
  <si>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</si>
  <si>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</si>
  <si>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</si>
  <si>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</si>
  <si>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</si>
  <si>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</si>
  <si>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</si>
  <si>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</si>
  <si>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</si>
  <si>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</si>
  <si>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</si>
  <si>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</si>
  <si>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</si>
  <si>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</si>
  <si>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</si>
  <si>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</si>
  <si>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</si>
  <si>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</si>
  <si>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</si>
  <si>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</si>
  <si>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</si>
  <si>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</si>
  <si>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</si>
  <si>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</si>
  <si>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</si>
  <si>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</si>
  <si>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</si>
  <si>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</si>
  <si>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</si>
  <si>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</si>
  <si>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</si>
  <si>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</si>
  <si>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</si>
  <si>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</si>
  <si>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</si>
  <si>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</si>
  <si>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</si>
  <si>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</si>
  <si>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</si>
  <si>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</si>
  <si>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</si>
  <si>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</si>
  <si>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</si>
  <si>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</si>
  <si>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</si>
  <si>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</si>
  <si>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</si>
  <si>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Отчисления на социальные нужды</t>
  </si>
  <si>
    <t>На начало отчетного периода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</si>
  <si>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</si>
  <si>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</si>
  <si>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</si>
  <si>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</si>
  <si>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</si>
  <si>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</si>
  <si>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</si>
  <si>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Лист</t>
  </si>
  <si>
    <t>Период</t>
  </si>
  <si>
    <t>Нач. пер.</t>
  </si>
  <si>
    <t>Кон. пер.</t>
  </si>
  <si>
    <t>Расчет</t>
  </si>
  <si>
    <t>Пер. МБ</t>
  </si>
  <si>
    <t>Этот или тот</t>
  </si>
  <si>
    <t>период</t>
  </si>
  <si>
    <t>НаимФОтч</t>
  </si>
  <si>
    <t>ПериодВерОтч</t>
  </si>
  <si>
    <t>КНД</t>
  </si>
  <si>
    <t>ПризФОтч</t>
  </si>
  <si>
    <t>Форма</t>
  </si>
  <si>
    <t>Точность</t>
  </si>
  <si>
    <t>Кол-во пок</t>
  </si>
  <si>
    <t>ОКЕИ</t>
  </si>
  <si>
    <t>Книга</t>
  </si>
  <si>
    <t>Полное наим</t>
  </si>
  <si>
    <t>Версия отч.</t>
  </si>
  <si>
    <t>Многостраничность(+)</t>
  </si>
  <si>
    <t>Печать форм</t>
  </si>
  <si>
    <t>ШапкаФайла</t>
  </si>
  <si>
    <t>ШапкаФормы</t>
  </si>
  <si>
    <t>Форма5Н*</t>
  </si>
  <si>
    <t>1</t>
  </si>
  <si>
    <t/>
  </si>
  <si>
    <t>этот</t>
  </si>
  <si>
    <t>2</t>
  </si>
  <si>
    <t>стр1</t>
  </si>
  <si>
    <t>0</t>
  </si>
  <si>
    <t>384</t>
  </si>
  <si>
    <t>0710005a</t>
  </si>
  <si>
    <t>384,385</t>
  </si>
  <si>
    <t>ОКПО</t>
  </si>
  <si>
    <t>CM7</t>
  </si>
  <si>
    <t>=РЕКВ(B15)</t>
  </si>
  <si>
    <t>ОргПравФорм</t>
  </si>
  <si>
    <t>DK8</t>
  </si>
  <si>
    <t>=РЕКВ(B159)</t>
  </si>
  <si>
    <t>ФормСобств</t>
  </si>
  <si>
    <t>DM8</t>
  </si>
  <si>
    <t>=РЕКВ(B161)</t>
  </si>
  <si>
    <t>ОснВидДеят</t>
  </si>
  <si>
    <t>T9</t>
  </si>
  <si>
    <t>=РЕКВ(B156)</t>
  </si>
  <si>
    <t>ОКВЭД</t>
  </si>
  <si>
    <t>CM9</t>
  </si>
  <si>
    <t>=РЕКВ(B158)</t>
  </si>
  <si>
    <t>ОКОПФ</t>
  </si>
  <si>
    <t>CM10</t>
  </si>
  <si>
    <t>=РЕКВ(B160)</t>
  </si>
  <si>
    <t>ОКФС</t>
  </si>
  <si>
    <t>CV10</t>
  </si>
  <si>
    <t>=РЕКВ(B162)</t>
  </si>
  <si>
    <t>###</t>
  </si>
  <si>
    <t>IU10</t>
  </si>
  <si>
    <t>140</t>
  </si>
  <si>
    <t>310</t>
  </si>
  <si>
    <t>320</t>
  </si>
  <si>
    <t>410</t>
  </si>
  <si>
    <t>510</t>
  </si>
  <si>
    <t>520</t>
  </si>
  <si>
    <t>521</t>
  </si>
  <si>
    <t>530</t>
  </si>
  <si>
    <t>540</t>
  </si>
  <si>
    <t>550</t>
  </si>
  <si>
    <t>551</t>
  </si>
  <si>
    <t>555</t>
  </si>
  <si>
    <t>560</t>
  </si>
  <si>
    <t>561</t>
  </si>
  <si>
    <t>570</t>
  </si>
  <si>
    <t>580</t>
  </si>
  <si>
    <t>590</t>
  </si>
  <si>
    <t>710</t>
  </si>
  <si>
    <t>720</t>
  </si>
  <si>
    <t>П000010072004</t>
  </si>
  <si>
    <t>П000010072104</t>
  </si>
  <si>
    <t>П000010072103</t>
  </si>
  <si>
    <t>П000010072105</t>
  </si>
  <si>
    <t>П000010072106</t>
  </si>
  <si>
    <t>П000010072101</t>
  </si>
  <si>
    <t>П000010071103</t>
  </si>
  <si>
    <t>П000010071104</t>
  </si>
  <si>
    <t>П000010071101</t>
  </si>
  <si>
    <t>П000010070403</t>
  </si>
  <si>
    <t>П000010070404</t>
  </si>
  <si>
    <t>П000010070401</t>
  </si>
  <si>
    <t>П000010068403</t>
  </si>
  <si>
    <t>П000010068404</t>
  </si>
  <si>
    <t>П000010068401</t>
  </si>
  <si>
    <t>П000010056304</t>
  </si>
  <si>
    <t>П000010056303</t>
  </si>
  <si>
    <t>П000010056301</t>
  </si>
  <si>
    <t>П000010035101</t>
  </si>
  <si>
    <t>П000010035103</t>
  </si>
  <si>
    <t>П000010035104</t>
  </si>
  <si>
    <t>П000010035105</t>
  </si>
  <si>
    <t>П000010035106</t>
  </si>
  <si>
    <t>П000010032103</t>
  </si>
  <si>
    <t>П000010032104</t>
  </si>
  <si>
    <t>П000010032105</t>
  </si>
  <si>
    <t>П000010032106</t>
  </si>
  <si>
    <t>П000010032101</t>
  </si>
  <si>
    <t>П000010028001</t>
  </si>
  <si>
    <t>П000010028003</t>
  </si>
  <si>
    <t>П000010028004</t>
  </si>
  <si>
    <t>П000010028005</t>
  </si>
  <si>
    <t>П000010028006</t>
  </si>
  <si>
    <t>П000010022103</t>
  </si>
  <si>
    <t>П000010022104</t>
  </si>
  <si>
    <t>П000010022101</t>
  </si>
  <si>
    <t>П000010020303</t>
  </si>
  <si>
    <t>П000010020304</t>
  </si>
  <si>
    <t>П000010020301</t>
  </si>
  <si>
    <t>П000010006103</t>
  </si>
  <si>
    <t>П000010006104</t>
  </si>
  <si>
    <t>П000010006101</t>
  </si>
  <si>
    <t>П000010004003</t>
  </si>
  <si>
    <t>П000010004004</t>
  </si>
  <si>
    <t>П000010004005</t>
  </si>
  <si>
    <t>П000010004006</t>
  </si>
  <si>
    <t>П000010004001</t>
  </si>
  <si>
    <t>0,0,0,0,0,0,1,IU</t>
  </si>
  <si>
    <t>0,0,0,0,1,IU</t>
  </si>
  <si>
    <t>П000010001003</t>
  </si>
  <si>
    <t>П000010001004</t>
  </si>
  <si>
    <t>П000010001005</t>
  </si>
  <si>
    <t>П000010001006</t>
  </si>
  <si>
    <t>П000010001103</t>
  </si>
  <si>
    <t>П000010001104</t>
  </si>
  <si>
    <t>П000010001105</t>
  </si>
  <si>
    <t>П000010001106</t>
  </si>
  <si>
    <t>П000010001203</t>
  </si>
  <si>
    <t>П000010001204</t>
  </si>
  <si>
    <t>П000010001205</t>
  </si>
  <si>
    <t>П000010001206</t>
  </si>
  <si>
    <t>П000010001303</t>
  </si>
  <si>
    <t>П000010001304</t>
  </si>
  <si>
    <t>П000010001305</t>
  </si>
  <si>
    <t>П000010001306</t>
  </si>
  <si>
    <t>П000010001403</t>
  </si>
  <si>
    <t>П000010001404</t>
  </si>
  <si>
    <t>П000010001405</t>
  </si>
  <si>
    <t>П000010001406</t>
  </si>
  <si>
    <t>П000010001503</t>
  </si>
  <si>
    <t>П000010001504</t>
  </si>
  <si>
    <t>П000010001505</t>
  </si>
  <si>
    <t>П000010001506</t>
  </si>
  <si>
    <t>П000010002003</t>
  </si>
  <si>
    <t>П000010002004</t>
  </si>
  <si>
    <t>П000010002005</t>
  </si>
  <si>
    <t>П000010002006</t>
  </si>
  <si>
    <t>П000010003003</t>
  </si>
  <si>
    <t>П000010003004</t>
  </si>
  <si>
    <t>П000010003005</t>
  </si>
  <si>
    <t>П000010003006</t>
  </si>
  <si>
    <t>DE26</t>
  </si>
  <si>
    <t>T(B,AN,BG,BV,CL,DE)</t>
  </si>
  <si>
    <t>Tab5_1_5</t>
  </si>
  <si>
    <t>П000010005003</t>
  </si>
  <si>
    <t>П000010005004</t>
  </si>
  <si>
    <t>П000010005005</t>
  </si>
  <si>
    <t>П000010005006</t>
  </si>
  <si>
    <t>П000010006003</t>
  </si>
  <si>
    <t>П000010006004</t>
  </si>
  <si>
    <t>DE35</t>
  </si>
  <si>
    <t>T(B,BQ,CK,DE)</t>
  </si>
  <si>
    <t>Tab5_1_7</t>
  </si>
  <si>
    <t>П000010007003</t>
  </si>
  <si>
    <t>П000010007004</t>
  </si>
  <si>
    <t>П000010007005</t>
  </si>
  <si>
    <t>П000010007006</t>
  </si>
  <si>
    <t>П000010008003</t>
  </si>
  <si>
    <t>П000010008004</t>
  </si>
  <si>
    <t>П000010008005</t>
  </si>
  <si>
    <t>П000010008006</t>
  </si>
  <si>
    <t>П000010009003</t>
  </si>
  <si>
    <t>П000010009004</t>
  </si>
  <si>
    <t>П000010009005</t>
  </si>
  <si>
    <t>П000010009006</t>
  </si>
  <si>
    <t>П000010010003</t>
  </si>
  <si>
    <t>П000010010004</t>
  </si>
  <si>
    <t>П000010010005</t>
  </si>
  <si>
    <t>П000010010006</t>
  </si>
  <si>
    <t>П000010011003</t>
  </si>
  <si>
    <t>П000010011004</t>
  </si>
  <si>
    <t>П000010011005</t>
  </si>
  <si>
    <t>П000010011006</t>
  </si>
  <si>
    <t>П000010012003</t>
  </si>
  <si>
    <t>П000010012004</t>
  </si>
  <si>
    <t>П000010012005</t>
  </si>
  <si>
    <t>П000010012006</t>
  </si>
  <si>
    <t>П000010013003</t>
  </si>
  <si>
    <t>П000010013004</t>
  </si>
  <si>
    <t>П000010013005</t>
  </si>
  <si>
    <t>П000010013006</t>
  </si>
  <si>
    <t>П000010014003</t>
  </si>
  <si>
    <t>П000010014004</t>
  </si>
  <si>
    <t>П000010014005</t>
  </si>
  <si>
    <t>П000010014006</t>
  </si>
  <si>
    <t>П000010015003</t>
  </si>
  <si>
    <t>П000010015004</t>
  </si>
  <si>
    <t>П000010015005</t>
  </si>
  <si>
    <t>П000010015006</t>
  </si>
  <si>
    <t>П000010016003</t>
  </si>
  <si>
    <t>П000010016004</t>
  </si>
  <si>
    <t>П000010016005</t>
  </si>
  <si>
    <t>П000010016006</t>
  </si>
  <si>
    <t>П000010017003</t>
  </si>
  <si>
    <t>П000010017004</t>
  </si>
  <si>
    <t>П000010017005</t>
  </si>
  <si>
    <t>П000010017006</t>
  </si>
  <si>
    <t>Tab5_1_11</t>
  </si>
  <si>
    <t>П000010018003</t>
  </si>
  <si>
    <t>Tab5_1_13</t>
  </si>
  <si>
    <t>П000010018004</t>
  </si>
  <si>
    <t>Tab5_1_15</t>
  </si>
  <si>
    <t>П000010018005</t>
  </si>
  <si>
    <t>Tab5_1_17</t>
  </si>
  <si>
    <t>П000010018006</t>
  </si>
  <si>
    <t>Tab5_1_19</t>
  </si>
  <si>
    <t>П000010019003</t>
  </si>
  <si>
    <t>Tab5_1_21</t>
  </si>
  <si>
    <t>П000010019004</t>
  </si>
  <si>
    <t>Tab5_1_23</t>
  </si>
  <si>
    <t>П000010019103</t>
  </si>
  <si>
    <t>Tab5_1_25</t>
  </si>
  <si>
    <t>П000010019104</t>
  </si>
  <si>
    <t>Tab5_1_27</t>
  </si>
  <si>
    <t>П000010019203</t>
  </si>
  <si>
    <t>П000010019204</t>
  </si>
  <si>
    <t>П000010019303</t>
  </si>
  <si>
    <t>Tab5_1_9</t>
  </si>
  <si>
    <t>П000010019304</t>
  </si>
  <si>
    <t>П000010020003</t>
  </si>
  <si>
    <t>П000010020004</t>
  </si>
  <si>
    <t>П000010020103</t>
  </si>
  <si>
    <t>П000010020104</t>
  </si>
  <si>
    <t>П000010020203</t>
  </si>
  <si>
    <t>П000010020204</t>
  </si>
  <si>
    <t>DE70</t>
  </si>
  <si>
    <t>П000010021003</t>
  </si>
  <si>
    <t>П000010021004</t>
  </si>
  <si>
    <t>П000010022003</t>
  </si>
  <si>
    <t>П000010022004</t>
  </si>
  <si>
    <t>DE74</t>
  </si>
  <si>
    <t>П000010023003</t>
  </si>
  <si>
    <t>П000010023004</t>
  </si>
  <si>
    <t>П000010024003</t>
  </si>
  <si>
    <t>П000010024004</t>
  </si>
  <si>
    <t>П000010024103</t>
  </si>
  <si>
    <t>П000010024104</t>
  </si>
  <si>
    <t>П000010024203</t>
  </si>
  <si>
    <t>П000010024204</t>
  </si>
  <si>
    <t>П000010025003</t>
  </si>
  <si>
    <t>П000010025004</t>
  </si>
  <si>
    <t>П000010026003</t>
  </si>
  <si>
    <t>П000010026004</t>
  </si>
  <si>
    <t>П000010026005</t>
  </si>
  <si>
    <t>П000010026006</t>
  </si>
  <si>
    <t>П000010027003</t>
  </si>
  <si>
    <t>П000010027004</t>
  </si>
  <si>
    <t>П000010027005</t>
  </si>
  <si>
    <t>П000010027006</t>
  </si>
  <si>
    <t>DE95</t>
  </si>
  <si>
    <t>T(B,AK,BD,BV,CL,DE)</t>
  </si>
  <si>
    <t>П000010029003</t>
  </si>
  <si>
    <t>П000010029004</t>
  </si>
  <si>
    <t>П000010029005</t>
  </si>
  <si>
    <t>П000010029006</t>
  </si>
  <si>
    <t>П000010030003</t>
  </si>
  <si>
    <t>П000010030004</t>
  </si>
  <si>
    <t>П000010030005</t>
  </si>
  <si>
    <t>П000010030006</t>
  </si>
  <si>
    <t>П000010031003</t>
  </si>
  <si>
    <t>П000010031004</t>
  </si>
  <si>
    <t>П000010032003</t>
  </si>
  <si>
    <t>П000010032004</t>
  </si>
  <si>
    <t>П000010032005</t>
  </si>
  <si>
    <t>П000010032006</t>
  </si>
  <si>
    <t>DE109</t>
  </si>
  <si>
    <t>П000010033003</t>
  </si>
  <si>
    <t>П000010033004</t>
  </si>
  <si>
    <t>П000010034003</t>
  </si>
  <si>
    <t>П000010034004</t>
  </si>
  <si>
    <t>П000010035003</t>
  </si>
  <si>
    <t>П000010035004</t>
  </si>
  <si>
    <t>П000010035005</t>
  </si>
  <si>
    <t>П000010035006</t>
  </si>
  <si>
    <t>DE124</t>
  </si>
  <si>
    <t>П000010036003</t>
  </si>
  <si>
    <t>П000010036004</t>
  </si>
  <si>
    <t>П000010037003</t>
  </si>
  <si>
    <t>П000010037004</t>
  </si>
  <si>
    <t>П000010038003</t>
  </si>
  <si>
    <t>П000010038004</t>
  </si>
  <si>
    <t>П000010038005</t>
  </si>
  <si>
    <t>П000010038006</t>
  </si>
  <si>
    <t>П000010038103</t>
  </si>
  <si>
    <t>П000010038104</t>
  </si>
  <si>
    <t>П000010038105</t>
  </si>
  <si>
    <t>П000010038106</t>
  </si>
  <si>
    <t>П000010039003</t>
  </si>
  <si>
    <t>П000010039004</t>
  </si>
  <si>
    <t>П000010039005</t>
  </si>
  <si>
    <t>П000010039006</t>
  </si>
  <si>
    <t>П000010040003</t>
  </si>
  <si>
    <t>П000010040004</t>
  </si>
  <si>
    <t>П000010040005</t>
  </si>
  <si>
    <t>П000010040006</t>
  </si>
  <si>
    <t>П000010040103</t>
  </si>
  <si>
    <t>П000010040104</t>
  </si>
  <si>
    <t>П000010040105</t>
  </si>
  <si>
    <t>П000010040106</t>
  </si>
  <si>
    <t>П000010041003</t>
  </si>
  <si>
    <t>П000010041004</t>
  </si>
  <si>
    <t>П000010041005</t>
  </si>
  <si>
    <t>П000010041006</t>
  </si>
  <si>
    <t>П000010042003</t>
  </si>
  <si>
    <t>П000010042004</t>
  </si>
  <si>
    <t>П000010042005</t>
  </si>
  <si>
    <t>П000010042006</t>
  </si>
  <si>
    <t>П000010043003</t>
  </si>
  <si>
    <t>П000010043004</t>
  </si>
  <si>
    <t>П000010043005</t>
  </si>
  <si>
    <t>П000010043006</t>
  </si>
  <si>
    <t>П000010044003</t>
  </si>
  <si>
    <t>П000010044004</t>
  </si>
  <si>
    <t>П000010044005</t>
  </si>
  <si>
    <t>П000010044006</t>
  </si>
  <si>
    <t>П000010045003</t>
  </si>
  <si>
    <t>П000010045004</t>
  </si>
  <si>
    <t>П000010045005</t>
  </si>
  <si>
    <t>П000010045006</t>
  </si>
  <si>
    <t>П000010045103</t>
  </si>
  <si>
    <t>П000010045104</t>
  </si>
  <si>
    <t>П000010045105</t>
  </si>
  <si>
    <t>П000010045106</t>
  </si>
  <si>
    <t>П000010046003</t>
  </si>
  <si>
    <t>П000010046004</t>
  </si>
  <si>
    <t>П000010046005</t>
  </si>
  <si>
    <t>П000010046006</t>
  </si>
  <si>
    <t>П000010047003</t>
  </si>
  <si>
    <t>П000010047004</t>
  </si>
  <si>
    <t>П000010047005</t>
  </si>
  <si>
    <t>П000010047006</t>
  </si>
  <si>
    <t>П000010047103</t>
  </si>
  <si>
    <t>П000010047104</t>
  </si>
  <si>
    <t>П000010047105</t>
  </si>
  <si>
    <t>П000010047106</t>
  </si>
  <si>
    <t>П000010048003</t>
  </si>
  <si>
    <t>П000010048004</t>
  </si>
  <si>
    <t>П000010048005</t>
  </si>
  <si>
    <t>П000010048006</t>
  </si>
  <si>
    <t>П000010049003</t>
  </si>
  <si>
    <t>П000010049004</t>
  </si>
  <si>
    <t>П000010049005</t>
  </si>
  <si>
    <t>П000010049006</t>
  </si>
  <si>
    <t>П000010050003</t>
  </si>
  <si>
    <t>П000010050004</t>
  </si>
  <si>
    <t>П000010050005</t>
  </si>
  <si>
    <t>П000010050006</t>
  </si>
  <si>
    <t>П000010051003</t>
  </si>
  <si>
    <t>П000010051004</t>
  </si>
  <si>
    <t>П000010051005</t>
  </si>
  <si>
    <t>П000010051006</t>
  </si>
  <si>
    <t>П000010052003</t>
  </si>
  <si>
    <t>П000010052004</t>
  </si>
  <si>
    <t>П000010052103</t>
  </si>
  <si>
    <t>П000010052104</t>
  </si>
  <si>
    <t>П000010052203</t>
  </si>
  <si>
    <t>П000010052204</t>
  </si>
  <si>
    <t>П000010052303</t>
  </si>
  <si>
    <t>П000010052304</t>
  </si>
  <si>
    <t>П000010053003</t>
  </si>
  <si>
    <t>П000010053004</t>
  </si>
  <si>
    <t>П000010053103</t>
  </si>
  <si>
    <t>П000010053104</t>
  </si>
  <si>
    <t>П000010053203</t>
  </si>
  <si>
    <t>П000010053204</t>
  </si>
  <si>
    <t>П000010053303</t>
  </si>
  <si>
    <t>П000010053304</t>
  </si>
  <si>
    <t>П000010054003</t>
  </si>
  <si>
    <t>П000010054004</t>
  </si>
  <si>
    <t>П000010055003</t>
  </si>
  <si>
    <t>П000010055004</t>
  </si>
  <si>
    <t>П000010055103</t>
  </si>
  <si>
    <t>П000010055104</t>
  </si>
  <si>
    <t>П000010055203</t>
  </si>
  <si>
    <t>П000010055204</t>
  </si>
  <si>
    <t>П000010055303</t>
  </si>
  <si>
    <t>П000010055304</t>
  </si>
  <si>
    <t>П000010055403</t>
  </si>
  <si>
    <t>П000010055404</t>
  </si>
  <si>
    <t>П000010055503</t>
  </si>
  <si>
    <t>П000010055504</t>
  </si>
  <si>
    <t>П000010055603</t>
  </si>
  <si>
    <t>П000010055604</t>
  </si>
  <si>
    <t>П000010056003</t>
  </si>
  <si>
    <t>П000010056004</t>
  </si>
  <si>
    <t>П000010056103</t>
  </si>
  <si>
    <t>П000010056104</t>
  </si>
  <si>
    <t>П000010056203</t>
  </si>
  <si>
    <t>П000010056204</t>
  </si>
  <si>
    <t>DE188</t>
  </si>
  <si>
    <t>П000010057003</t>
  </si>
  <si>
    <t>П000010057004</t>
  </si>
  <si>
    <t>П000010058003</t>
  </si>
  <si>
    <t>П000010058004</t>
  </si>
  <si>
    <t>П000010059003</t>
  </si>
  <si>
    <t>П000010059004</t>
  </si>
  <si>
    <t>П000010060003</t>
  </si>
  <si>
    <t>П000010060004</t>
  </si>
  <si>
    <t>П000010061003</t>
  </si>
  <si>
    <t>П000010061004</t>
  </si>
  <si>
    <t>П000010062003</t>
  </si>
  <si>
    <t>П000010062004</t>
  </si>
  <si>
    <t>П000010063003</t>
  </si>
  <si>
    <t>П000010063004</t>
  </si>
  <si>
    <t>П000010064003</t>
  </si>
  <si>
    <t>П000010064004</t>
  </si>
  <si>
    <t>П000010065003</t>
  </si>
  <si>
    <t>П000010065004</t>
  </si>
  <si>
    <t>П000010066003</t>
  </si>
  <si>
    <t>П000010066004</t>
  </si>
  <si>
    <t>П000010067003</t>
  </si>
  <si>
    <t>П000010067004</t>
  </si>
  <si>
    <t>П000010067103</t>
  </si>
  <si>
    <t>П000010067104</t>
  </si>
  <si>
    <t>П000010068003</t>
  </si>
  <si>
    <t>П000010068004</t>
  </si>
  <si>
    <t>П000010068103</t>
  </si>
  <si>
    <t>П000010068104</t>
  </si>
  <si>
    <t>П000010068203</t>
  </si>
  <si>
    <t>П000010068204</t>
  </si>
  <si>
    <t>П000010068303</t>
  </si>
  <si>
    <t>П000010068304</t>
  </si>
  <si>
    <t>DE220</t>
  </si>
  <si>
    <t>П000010069003</t>
  </si>
  <si>
    <t>П000010069004</t>
  </si>
  <si>
    <t>П000010069103</t>
  </si>
  <si>
    <t>П000010069104</t>
  </si>
  <si>
    <t>П000010070003</t>
  </si>
  <si>
    <t>П000010070004</t>
  </si>
  <si>
    <t>П000010070103</t>
  </si>
  <si>
    <t>П000010070104</t>
  </si>
  <si>
    <t>П000010070203</t>
  </si>
  <si>
    <t>П000010070204</t>
  </si>
  <si>
    <t>П000010070303</t>
  </si>
  <si>
    <t>П000010070304</t>
  </si>
  <si>
    <t>DE230</t>
  </si>
  <si>
    <t>П000010071003</t>
  </si>
  <si>
    <t>П000010071004</t>
  </si>
  <si>
    <t>DE238</t>
  </si>
  <si>
    <t>П000010072003</t>
  </si>
  <si>
    <t>П000010072005</t>
  </si>
  <si>
    <t>П000010072006</t>
  </si>
  <si>
    <t>DE243</t>
  </si>
  <si>
    <t>T(B,BQ,CA,CK,CU,DE)</t>
  </si>
  <si>
    <t>=ТЕКСТ,,,,,</t>
  </si>
  <si>
    <t>=ТЕКСТ,,,</t>
  </si>
  <si>
    <t>П000010031005</t>
  </si>
  <si>
    <t>П000010031006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</si>
  <si>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</si>
  <si>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</si>
  <si>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</si>
  <si>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</si>
  <si>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</si>
  <si>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</si>
  <si>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</si>
  <si>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</si>
  <si>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</si>
  <si>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171</t>
  </si>
  <si>
    <t>172</t>
  </si>
  <si>
    <t>511</t>
  </si>
  <si>
    <t>515</t>
  </si>
  <si>
    <t>525</t>
  </si>
  <si>
    <t>535</t>
  </si>
  <si>
    <t>565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</si>
  <si>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</si>
  <si>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</si>
  <si>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</si>
  <si>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</si>
  <si>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</si>
  <si>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</si>
  <si>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</si>
  <si>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</si>
  <si>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</si>
  <si>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210</t>
  </si>
  <si>
    <t>по месту нахождения российской организации</t>
  </si>
  <si>
    <t>120</t>
  </si>
  <si>
    <t>по месту жительства индивидуального предпринимателя</t>
  </si>
  <si>
    <t>этотГ</t>
  </si>
  <si>
    <t>Ф5ПРИЛКБУХБАЛ_0401.xls</t>
  </si>
  <si>
    <t>*</t>
  </si>
  <si>
    <t>2.01002</t>
  </si>
  <si>
    <t>шапфайл2.txt</t>
  </si>
  <si>
    <t>16.01.2004,</t>
  </si>
  <si>
    <t>П00001003304</t>
  </si>
  <si>
    <t>П00001003404</t>
  </si>
  <si>
    <t>0710005 - Ф5 Приложение к бухгалтерскому балансу</t>
  </si>
  <si>
    <t>Форма и инструкция - Приказ Минфина №115н от 18.09.06; коды строк -  приказ Госкомстата России и Минфина россии от 14.11.03 № 475/102н; формат (2.01002) - Приказ МНС №БГ-3-13/25 от 16.01.04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</si>
  <si>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</si>
  <si>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</si>
  <si>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t>3</t>
  </si>
  <si>
    <t>2008</t>
  </si>
  <si>
    <t>01.01.2008</t>
  </si>
  <si>
    <t>31.12.2008</t>
  </si>
  <si>
    <t>2008 г.</t>
  </si>
  <si>
    <t xml:space="preserve"> 1 января 2009 г.</t>
  </si>
  <si>
    <t xml:space="preserve">за </t>
  </si>
  <si>
    <t>животных</t>
  </si>
  <si>
    <t>из федерального бюджета</t>
  </si>
  <si>
    <t>из местных бюджетов</t>
  </si>
  <si>
    <t>из бюджетов субьектов РФ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</si>
</sst>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;\(0\)"/>
    <numFmt numFmtId="173" formatCode="\(0\);\(0\);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5" fillId="3" borderId="15" xfId="0" applyNumberFormat="1" applyFont="1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/>
      <protection locked="0"/>
    </xf>
    <xf numFmtId="0" fontId="5" fillId="3" borderId="15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1" xfId="0" applyFont="1" applyFill="1" applyBorder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0" fontId="1" fillId="4" borderId="5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 wrapText="1"/>
      <protection/>
    </xf>
    <xf numFmtId="0" fontId="1" fillId="4" borderId="6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49" fontId="1" fillId="2" borderId="16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2" borderId="11" xfId="0" applyNumberFormat="1" applyFont="1" applyFill="1" applyBorder="1" applyAlignment="1" applyProtection="1">
      <alignment horizontal="center"/>
      <protection/>
    </xf>
    <xf numFmtId="172" fontId="1" fillId="2" borderId="3" xfId="0" applyNumberFormat="1" applyFont="1" applyFill="1" applyBorder="1" applyAlignment="1" applyProtection="1">
      <alignment horizontal="center"/>
      <protection locked="0"/>
    </xf>
    <xf numFmtId="172" fontId="1" fillId="2" borderId="4" xfId="0" applyNumberFormat="1" applyFont="1" applyFill="1" applyBorder="1" applyAlignment="1" applyProtection="1">
      <alignment horizontal="center"/>
      <protection locked="0"/>
    </xf>
    <xf numFmtId="172" fontId="1" fillId="4" borderId="5" xfId="0" applyNumberFormat="1" applyFont="1" applyFill="1" applyBorder="1" applyAlignment="1" applyProtection="1">
      <alignment horizontal="center"/>
      <protection/>
    </xf>
    <xf numFmtId="172" fontId="1" fillId="4" borderId="6" xfId="0" applyNumberFormat="1" applyFont="1" applyFill="1" applyBorder="1" applyAlignment="1" applyProtection="1">
      <alignment horizontal="center"/>
      <protection/>
    </xf>
    <xf numFmtId="172" fontId="1" fillId="4" borderId="17" xfId="0" applyNumberFormat="1" applyFont="1" applyFill="1" applyBorder="1" applyAlignment="1" applyProtection="1">
      <alignment horizontal="center"/>
      <protection/>
    </xf>
    <xf numFmtId="172" fontId="1" fillId="4" borderId="18" xfId="0" applyNumberFormat="1" applyFont="1" applyFill="1" applyBorder="1" applyAlignment="1" applyProtection="1">
      <alignment horizontal="center"/>
      <protection/>
    </xf>
    <xf numFmtId="172" fontId="1" fillId="4" borderId="19" xfId="0" applyNumberFormat="1" applyFont="1" applyFill="1" applyBorder="1" applyAlignment="1" applyProtection="1">
      <alignment horizontal="center"/>
      <protection/>
    </xf>
    <xf numFmtId="173" fontId="1" fillId="2" borderId="7" xfId="0" applyNumberFormat="1" applyFont="1" applyFill="1" applyBorder="1" applyAlignment="1" applyProtection="1">
      <alignment horizontal="center"/>
      <protection locked="0"/>
    </xf>
    <xf numFmtId="173" fontId="1" fillId="2" borderId="20" xfId="0" applyNumberFormat="1" applyFont="1" applyFill="1" applyBorder="1" applyAlignment="1" applyProtection="1">
      <alignment horizontal="center"/>
      <protection locked="0"/>
    </xf>
    <xf numFmtId="172" fontId="1" fillId="2" borderId="21" xfId="0" applyNumberFormat="1" applyFont="1" applyFill="1" applyBorder="1" applyAlignment="1" applyProtection="1">
      <alignment horizontal="center"/>
      <protection locked="0"/>
    </xf>
    <xf numFmtId="172" fontId="1" fillId="4" borderId="22" xfId="0" applyNumberFormat="1" applyFont="1" applyFill="1" applyBorder="1" applyAlignment="1" applyProtection="1">
      <alignment horizontal="center"/>
      <protection/>
    </xf>
    <xf numFmtId="173" fontId="1" fillId="2" borderId="8" xfId="0" applyNumberFormat="1" applyFont="1" applyFill="1" applyBorder="1" applyAlignment="1" applyProtection="1">
      <alignment horizontal="center"/>
      <protection locked="0"/>
    </xf>
    <xf numFmtId="172" fontId="1" fillId="2" borderId="20" xfId="0" applyNumberFormat="1" applyFont="1" applyFill="1" applyBorder="1" applyAlignment="1" applyProtection="1">
      <alignment horizontal="center"/>
      <protection/>
    </xf>
    <xf numFmtId="172" fontId="1" fillId="2" borderId="1" xfId="0" applyNumberFormat="1" applyFont="1" applyFill="1" applyBorder="1" applyAlignment="1" applyProtection="1">
      <alignment horizontal="center"/>
      <protection locked="0"/>
    </xf>
    <xf numFmtId="172" fontId="1" fillId="2" borderId="2" xfId="0" applyNumberFormat="1" applyFont="1" applyFill="1" applyBorder="1" applyAlignment="1" applyProtection="1">
      <alignment horizontal="center"/>
      <protection locked="0"/>
    </xf>
    <xf numFmtId="172" fontId="1" fillId="2" borderId="23" xfId="0" applyNumberFormat="1" applyFont="1" applyFill="1" applyBorder="1" applyAlignment="1" applyProtection="1">
      <alignment horizontal="center"/>
      <protection locked="0"/>
    </xf>
    <xf numFmtId="172" fontId="1" fillId="2" borderId="12" xfId="0" applyNumberFormat="1" applyFont="1" applyFill="1" applyBorder="1" applyAlignment="1" applyProtection="1">
      <alignment horizontal="center"/>
      <protection/>
    </xf>
    <xf numFmtId="172" fontId="1" fillId="2" borderId="8" xfId="0" applyNumberFormat="1" applyFont="1" applyFill="1" applyBorder="1" applyAlignment="1" applyProtection="1">
      <alignment horizontal="center"/>
      <protection/>
    </xf>
    <xf numFmtId="172" fontId="1" fillId="2" borderId="7" xfId="0" applyNumberFormat="1" applyFont="1" applyFill="1" applyBorder="1" applyAlignment="1" applyProtection="1">
      <alignment horizontal="center"/>
      <protection/>
    </xf>
    <xf numFmtId="172" fontId="1" fillId="2" borderId="24" xfId="0" applyNumberFormat="1" applyFont="1" applyFill="1" applyBorder="1" applyAlignment="1" applyProtection="1">
      <alignment horizontal="center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172" fontId="1" fillId="2" borderId="6" xfId="0" applyNumberFormat="1" applyFont="1" applyFill="1" applyBorder="1" applyAlignment="1" applyProtection="1">
      <alignment horizontal="center"/>
      <protection locked="0"/>
    </xf>
    <xf numFmtId="172" fontId="1" fillId="2" borderId="17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73" fontId="1" fillId="2" borderId="13" xfId="0" applyNumberFormat="1" applyFont="1" applyFill="1" applyBorder="1" applyAlignment="1" applyProtection="1">
      <alignment horizontal="right"/>
      <protection locked="0"/>
    </xf>
    <xf numFmtId="173" fontId="1" fillId="2" borderId="25" xfId="0" applyNumberFormat="1" applyFont="1" applyFill="1" applyBorder="1" applyAlignment="1" applyProtection="1">
      <alignment horizontal="right"/>
      <protection locked="0"/>
    </xf>
    <xf numFmtId="173" fontId="1" fillId="2" borderId="26" xfId="0" applyNumberFormat="1" applyFont="1" applyFill="1" applyBorder="1" applyAlignment="1" applyProtection="1">
      <alignment horizontal="right"/>
      <protection locked="0"/>
    </xf>
    <xf numFmtId="173" fontId="1" fillId="2" borderId="1" xfId="0" applyNumberFormat="1" applyFont="1" applyFill="1" applyBorder="1" applyAlignment="1" applyProtection="1">
      <alignment horizontal="right"/>
      <protection locked="0"/>
    </xf>
    <xf numFmtId="173" fontId="1" fillId="2" borderId="2" xfId="0" applyNumberFormat="1" applyFont="1" applyFill="1" applyBorder="1" applyAlignment="1" applyProtection="1">
      <alignment horizontal="right"/>
      <protection locked="0"/>
    </xf>
    <xf numFmtId="173" fontId="1" fillId="2" borderId="21" xfId="0" applyNumberFormat="1" applyFont="1" applyFill="1" applyBorder="1" applyAlignment="1" applyProtection="1">
      <alignment horizontal="right"/>
      <protection locked="0"/>
    </xf>
    <xf numFmtId="173" fontId="1" fillId="2" borderId="8" xfId="0" applyNumberFormat="1" applyFont="1" applyFill="1" applyBorder="1" applyAlignment="1" applyProtection="1">
      <alignment horizontal="right"/>
      <protection locked="0"/>
    </xf>
    <xf numFmtId="173" fontId="1" fillId="2" borderId="7" xfId="0" applyNumberFormat="1" applyFont="1" applyFill="1" applyBorder="1" applyAlignment="1" applyProtection="1">
      <alignment horizontal="right"/>
      <protection locked="0"/>
    </xf>
    <xf numFmtId="173" fontId="1" fillId="2" borderId="20" xfId="0" applyNumberFormat="1" applyFont="1" applyFill="1" applyBorder="1" applyAlignment="1" applyProtection="1">
      <alignment horizontal="right"/>
      <protection locked="0"/>
    </xf>
    <xf numFmtId="172" fontId="1" fillId="2" borderId="27" xfId="0" applyNumberFormat="1" applyFont="1" applyFill="1" applyBorder="1" applyAlignment="1" applyProtection="1">
      <alignment horizontal="center"/>
      <protection locked="0"/>
    </xf>
    <xf numFmtId="172" fontId="1" fillId="2" borderId="28" xfId="0" applyNumberFormat="1" applyFont="1" applyFill="1" applyBorder="1" applyAlignment="1" applyProtection="1">
      <alignment horizontal="center"/>
      <protection locked="0"/>
    </xf>
    <xf numFmtId="172" fontId="1" fillId="2" borderId="29" xfId="0" applyNumberFormat="1" applyFont="1" applyFill="1" applyBorder="1" applyAlignment="1" applyProtection="1">
      <alignment horizontal="center"/>
      <protection locked="0"/>
    </xf>
    <xf numFmtId="173" fontId="1" fillId="5" borderId="1" xfId="0" applyNumberFormat="1" applyFont="1" applyFill="1" applyBorder="1" applyAlignment="1" applyProtection="1">
      <alignment horizontal="center"/>
      <protection locked="0"/>
    </xf>
    <xf numFmtId="173" fontId="1" fillId="5" borderId="2" xfId="0" applyNumberFormat="1" applyFont="1" applyFill="1" applyBorder="1" applyAlignment="1" applyProtection="1">
      <alignment horizontal="center"/>
      <protection locked="0"/>
    </xf>
    <xf numFmtId="173" fontId="1" fillId="5" borderId="2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72" fontId="1" fillId="4" borderId="13" xfId="0" applyNumberFormat="1" applyFont="1" applyFill="1" applyBorder="1" applyAlignment="1" applyProtection="1">
      <alignment horizontal="center"/>
      <protection/>
    </xf>
    <xf numFmtId="172" fontId="1" fillId="4" borderId="25" xfId="0" applyNumberFormat="1" applyFont="1" applyFill="1" applyBorder="1" applyAlignment="1" applyProtection="1">
      <alignment horizontal="center"/>
      <protection/>
    </xf>
    <xf numFmtId="172" fontId="1" fillId="4" borderId="14" xfId="0" applyNumberFormat="1" applyFont="1" applyFill="1" applyBorder="1" applyAlignment="1" applyProtection="1">
      <alignment horizontal="center"/>
      <protection/>
    </xf>
    <xf numFmtId="172" fontId="1" fillId="4" borderId="1" xfId="0" applyNumberFormat="1" applyFont="1" applyFill="1" applyBorder="1" applyAlignment="1" applyProtection="1">
      <alignment horizontal="center"/>
      <protection/>
    </xf>
    <xf numFmtId="172" fontId="1" fillId="4" borderId="2" xfId="0" applyNumberFormat="1" applyFont="1" applyFill="1" applyBorder="1" applyAlignment="1" applyProtection="1">
      <alignment horizontal="center"/>
      <protection/>
    </xf>
    <xf numFmtId="172" fontId="1" fillId="4" borderId="23" xfId="0" applyNumberFormat="1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49" fontId="1" fillId="2" borderId="3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173" fontId="1" fillId="2" borderId="13" xfId="0" applyNumberFormat="1" applyFont="1" applyFill="1" applyBorder="1" applyAlignment="1" applyProtection="1">
      <alignment horizontal="center"/>
      <protection locked="0"/>
    </xf>
    <xf numFmtId="173" fontId="1" fillId="2" borderId="25" xfId="0" applyNumberFormat="1" applyFont="1" applyFill="1" applyBorder="1" applyAlignment="1" applyProtection="1">
      <alignment horizontal="center"/>
      <protection locked="0"/>
    </xf>
    <xf numFmtId="173" fontId="1" fillId="2" borderId="26" xfId="0" applyNumberFormat="1" applyFont="1" applyFill="1" applyBorder="1" applyAlignment="1" applyProtection="1">
      <alignment horizontal="center"/>
      <protection locked="0"/>
    </xf>
    <xf numFmtId="173" fontId="1" fillId="2" borderId="1" xfId="0" applyNumberFormat="1" applyFont="1" applyFill="1" applyBorder="1" applyAlignment="1" applyProtection="1">
      <alignment horizontal="center"/>
      <protection locked="0"/>
    </xf>
    <xf numFmtId="173" fontId="1" fillId="2" borderId="2" xfId="0" applyNumberFormat="1" applyFont="1" applyFill="1" applyBorder="1" applyAlignment="1" applyProtection="1">
      <alignment horizontal="center"/>
      <protection locked="0"/>
    </xf>
    <xf numFmtId="173" fontId="1" fillId="2" borderId="21" xfId="0" applyNumberFormat="1" applyFont="1" applyFill="1" applyBorder="1" applyAlignment="1" applyProtection="1">
      <alignment horizontal="center"/>
      <protection locked="0"/>
    </xf>
    <xf numFmtId="172" fontId="1" fillId="2" borderId="1" xfId="0" applyNumberFormat="1" applyFont="1" applyFill="1" applyBorder="1" applyAlignment="1" applyProtection="1">
      <alignment horizontal="center" vertical="top" wrapText="1"/>
      <protection locked="0"/>
    </xf>
    <xf numFmtId="172" fontId="1" fillId="2" borderId="2" xfId="0" applyNumberFormat="1" applyFont="1" applyFill="1" applyBorder="1" applyAlignment="1" applyProtection="1">
      <alignment horizontal="center" vertical="top" wrapText="1"/>
      <protection locked="0"/>
    </xf>
    <xf numFmtId="172" fontId="1" fillId="2" borderId="21" xfId="0" applyNumberFormat="1" applyFont="1" applyFill="1" applyBorder="1" applyAlignment="1" applyProtection="1">
      <alignment horizontal="center" vertical="top" wrapText="1"/>
      <protection locked="0"/>
    </xf>
    <xf numFmtId="172" fontId="1" fillId="4" borderId="2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72" fontId="1" fillId="2" borderId="33" xfId="0" applyNumberFormat="1" applyFont="1" applyFill="1" applyBorder="1" applyAlignment="1" applyProtection="1">
      <alignment horizontal="center"/>
      <protection locked="0"/>
    </xf>
    <xf numFmtId="172" fontId="1" fillId="2" borderId="34" xfId="0" applyNumberFormat="1" applyFont="1" applyFill="1" applyBorder="1" applyAlignment="1" applyProtection="1">
      <alignment horizontal="center"/>
      <protection locked="0"/>
    </xf>
    <xf numFmtId="172" fontId="1" fillId="2" borderId="35" xfId="0" applyNumberFormat="1" applyFont="1" applyFill="1" applyBorder="1" applyAlignment="1" applyProtection="1">
      <alignment horizontal="center"/>
      <protection locked="0"/>
    </xf>
    <xf numFmtId="172" fontId="1" fillId="2" borderId="36" xfId="0" applyNumberFormat="1" applyFont="1" applyFill="1" applyBorder="1" applyAlignment="1" applyProtection="1">
      <alignment horizontal="center"/>
      <protection locked="0"/>
    </xf>
    <xf numFmtId="49" fontId="1" fillId="4" borderId="37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4" borderId="38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4" borderId="30" xfId="0" applyNumberFormat="1" applyFont="1" applyFill="1" applyBorder="1" applyAlignment="1">
      <alignment horizontal="center"/>
    </xf>
    <xf numFmtId="172" fontId="1" fillId="4" borderId="3" xfId="0" applyNumberFormat="1" applyFont="1" applyFill="1" applyBorder="1" applyAlignment="1" applyProtection="1">
      <alignment horizontal="center"/>
      <protection/>
    </xf>
    <xf numFmtId="172" fontId="1" fillId="4" borderId="4" xfId="0" applyNumberFormat="1" applyFont="1" applyFill="1" applyBorder="1" applyAlignment="1" applyProtection="1">
      <alignment horizontal="center"/>
      <protection/>
    </xf>
    <xf numFmtId="172" fontId="1" fillId="4" borderId="10" xfId="0" applyNumberFormat="1" applyFont="1" applyFill="1" applyBorder="1" applyAlignment="1" applyProtection="1">
      <alignment horizontal="center"/>
      <protection/>
    </xf>
    <xf numFmtId="172" fontId="1" fillId="4" borderId="30" xfId="0" applyNumberFormat="1" applyFont="1" applyFill="1" applyBorder="1" applyAlignment="1" applyProtection="1">
      <alignment horizontal="center"/>
      <protection/>
    </xf>
    <xf numFmtId="49" fontId="1" fillId="2" borderId="39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4" borderId="32" xfId="0" applyNumberFormat="1" applyFont="1" applyFill="1" applyBorder="1" applyAlignment="1" applyProtection="1">
      <alignment horizontal="center"/>
      <protection/>
    </xf>
    <xf numFmtId="49" fontId="1" fillId="4" borderId="2" xfId="0" applyNumberFormat="1" applyFont="1" applyFill="1" applyBorder="1" applyAlignment="1" applyProtection="1">
      <alignment horizontal="center"/>
      <protection/>
    </xf>
    <xf numFmtId="49" fontId="1" fillId="4" borderId="21" xfId="0" applyNumberFormat="1" applyFont="1" applyFill="1" applyBorder="1" applyAlignment="1" applyProtection="1">
      <alignment horizontal="center"/>
      <protection/>
    </xf>
    <xf numFmtId="172" fontId="1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2" borderId="37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3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172" fontId="1" fillId="2" borderId="13" xfId="0" applyNumberFormat="1" applyFont="1" applyFill="1" applyBorder="1" applyAlignment="1" applyProtection="1">
      <alignment horizontal="center"/>
      <protection locked="0"/>
    </xf>
    <xf numFmtId="172" fontId="1" fillId="2" borderId="25" xfId="0" applyNumberFormat="1" applyFont="1" applyFill="1" applyBorder="1" applyAlignment="1" applyProtection="1">
      <alignment horizontal="center"/>
      <protection locked="0"/>
    </xf>
    <xf numFmtId="172" fontId="1" fillId="2" borderId="26" xfId="0" applyNumberFormat="1" applyFont="1" applyFill="1" applyBorder="1" applyAlignment="1" applyProtection="1">
      <alignment horizontal="center"/>
      <protection locked="0"/>
    </xf>
    <xf numFmtId="172" fontId="1" fillId="2" borderId="14" xfId="0" applyNumberFormat="1" applyFont="1" applyFill="1" applyBorder="1" applyAlignment="1" applyProtection="1">
      <alignment horizontal="center"/>
      <protection locked="0"/>
    </xf>
    <xf numFmtId="49" fontId="1" fillId="2" borderId="38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172" fontId="1" fillId="2" borderId="3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2" borderId="6" xfId="0" applyFont="1" applyFill="1" applyBorder="1" applyAlignment="1">
      <alignment vertical="top" wrapText="1"/>
    </xf>
    <xf numFmtId="0" fontId="1" fillId="4" borderId="2" xfId="0" applyFont="1" applyFill="1" applyBorder="1" applyAlignment="1" applyProtection="1">
      <alignment/>
      <protection/>
    </xf>
    <xf numFmtId="49" fontId="1" fillId="2" borderId="40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49" fontId="1" fillId="2" borderId="3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17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3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wrapText="1"/>
    </xf>
    <xf numFmtId="49" fontId="1" fillId="2" borderId="41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172" fontId="1" fillId="4" borderId="27" xfId="0" applyNumberFormat="1" applyFont="1" applyFill="1" applyBorder="1" applyAlignment="1" applyProtection="1">
      <alignment horizontal="center"/>
      <protection/>
    </xf>
    <xf numFmtId="172" fontId="1" fillId="4" borderId="28" xfId="0" applyNumberFormat="1" applyFont="1" applyFill="1" applyBorder="1" applyAlignment="1" applyProtection="1">
      <alignment horizontal="center"/>
      <protection/>
    </xf>
    <xf numFmtId="172" fontId="1" fillId="4" borderId="29" xfId="0" applyNumberFormat="1" applyFont="1" applyFill="1" applyBorder="1" applyAlignment="1" applyProtection="1">
      <alignment horizontal="center"/>
      <protection/>
    </xf>
    <xf numFmtId="172" fontId="1" fillId="4" borderId="42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>
      <alignment/>
    </xf>
    <xf numFmtId="172" fontId="1" fillId="4" borderId="2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 vertical="top"/>
    </xf>
    <xf numFmtId="49" fontId="1" fillId="2" borderId="43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2" borderId="44" xfId="0" applyNumberFormat="1" applyFont="1" applyFill="1" applyBorder="1" applyAlignment="1">
      <alignment horizontal="center"/>
    </xf>
    <xf numFmtId="172" fontId="1" fillId="4" borderId="44" xfId="0" applyNumberFormat="1" applyFont="1" applyFill="1" applyBorder="1" applyAlignment="1" applyProtection="1">
      <alignment horizontal="center"/>
      <protection/>
    </xf>
    <xf numFmtId="172" fontId="1" fillId="2" borderId="8" xfId="0" applyNumberFormat="1" applyFont="1" applyFill="1" applyBorder="1" applyAlignment="1" applyProtection="1">
      <alignment horizontal="center"/>
      <protection locked="0"/>
    </xf>
    <xf numFmtId="172" fontId="1" fillId="2" borderId="7" xfId="0" applyNumberFormat="1" applyFont="1" applyFill="1" applyBorder="1" applyAlignment="1" applyProtection="1">
      <alignment horizontal="center"/>
      <protection locked="0"/>
    </xf>
    <xf numFmtId="172" fontId="1" fillId="2" borderId="20" xfId="0" applyNumberFormat="1" applyFont="1" applyFill="1" applyBorder="1" applyAlignment="1" applyProtection="1">
      <alignment horizontal="center"/>
      <protection locked="0"/>
    </xf>
    <xf numFmtId="172" fontId="1" fillId="2" borderId="12" xfId="0" applyNumberFormat="1" applyFont="1" applyFill="1" applyBorder="1" applyAlignment="1" applyProtection="1">
      <alignment horizontal="center"/>
      <protection locked="0"/>
    </xf>
    <xf numFmtId="172" fontId="1" fillId="2" borderId="22" xfId="0" applyNumberFormat="1" applyFont="1" applyFill="1" applyBorder="1" applyAlignment="1" applyProtection="1">
      <alignment horizontal="center"/>
      <protection locked="0"/>
    </xf>
    <xf numFmtId="172" fontId="1" fillId="2" borderId="18" xfId="0" applyNumberFormat="1" applyFont="1" applyFill="1" applyBorder="1" applyAlignment="1" applyProtection="1">
      <alignment horizontal="center"/>
      <protection locked="0"/>
    </xf>
    <xf numFmtId="172" fontId="1" fillId="2" borderId="44" xfId="0" applyNumberFormat="1" applyFont="1" applyFill="1" applyBorder="1" applyAlignment="1" applyProtection="1">
      <alignment horizontal="center"/>
      <protection locked="0"/>
    </xf>
    <xf numFmtId="172" fontId="1" fillId="2" borderId="19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1" fillId="2" borderId="25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3" fontId="1" fillId="4" borderId="1" xfId="0" applyNumberFormat="1" applyFont="1" applyFill="1" applyBorder="1" applyAlignment="1" applyProtection="1">
      <alignment horizontal="center"/>
      <protection/>
    </xf>
    <xf numFmtId="173" fontId="1" fillId="4" borderId="2" xfId="0" applyNumberFormat="1" applyFont="1" applyFill="1" applyBorder="1" applyAlignment="1" applyProtection="1">
      <alignment horizontal="center"/>
      <protection/>
    </xf>
    <xf numFmtId="173" fontId="1" fillId="4" borderId="21" xfId="0" applyNumberFormat="1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4" borderId="0" xfId="0" applyFont="1" applyFill="1" applyBorder="1" applyAlignment="1" applyProtection="1">
      <alignment/>
      <protection/>
    </xf>
    <xf numFmtId="49" fontId="1" fillId="4" borderId="38" xfId="0" applyNumberFormat="1" applyFont="1" applyFill="1" applyBorder="1" applyAlignment="1" applyProtection="1">
      <alignment horizontal="center"/>
      <protection/>
    </xf>
    <xf numFmtId="49" fontId="1" fillId="4" borderId="6" xfId="0" applyNumberFormat="1" applyFont="1" applyFill="1" applyBorder="1" applyAlignment="1" applyProtection="1">
      <alignment horizontal="center"/>
      <protection/>
    </xf>
    <xf numFmtId="49" fontId="1" fillId="4" borderId="30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49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72" fontId="1" fillId="4" borderId="8" xfId="0" applyNumberFormat="1" applyFont="1" applyFill="1" applyBorder="1" applyAlignment="1" applyProtection="1">
      <alignment horizontal="center"/>
      <protection/>
    </xf>
    <xf numFmtId="172" fontId="1" fillId="4" borderId="7" xfId="0" applyNumberFormat="1" applyFont="1" applyFill="1" applyBorder="1" applyAlignment="1" applyProtection="1">
      <alignment horizontal="center"/>
      <protection/>
    </xf>
    <xf numFmtId="172" fontId="1" fillId="4" borderId="12" xfId="0" applyNumberFormat="1" applyFont="1" applyFill="1" applyBorder="1" applyAlignment="1" applyProtection="1">
      <alignment horizontal="center"/>
      <protection/>
    </xf>
    <xf numFmtId="172" fontId="1" fillId="2" borderId="42" xfId="0" applyNumberFormat="1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173" fontId="1" fillId="2" borderId="27" xfId="0" applyNumberFormat="1" applyFont="1" applyFill="1" applyBorder="1" applyAlignment="1" applyProtection="1">
      <alignment horizontal="right"/>
      <protection locked="0"/>
    </xf>
    <xf numFmtId="173" fontId="1" fillId="2" borderId="28" xfId="0" applyNumberFormat="1" applyFont="1" applyFill="1" applyBorder="1" applyAlignment="1" applyProtection="1">
      <alignment horizontal="right"/>
      <protection locked="0"/>
    </xf>
    <xf numFmtId="173" fontId="1" fillId="2" borderId="29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4" borderId="4" xfId="0" applyFont="1" applyFill="1" applyBorder="1" applyAlignment="1" applyProtection="1">
      <alignment/>
      <protection/>
    </xf>
    <xf numFmtId="49" fontId="1" fillId="4" borderId="37" xfId="0" applyNumberFormat="1" applyFont="1" applyFill="1" applyBorder="1" applyAlignment="1" applyProtection="1">
      <alignment horizontal="center"/>
      <protection/>
    </xf>
    <xf numFmtId="49" fontId="1" fillId="4" borderId="4" xfId="0" applyNumberFormat="1" applyFont="1" applyFill="1" applyBorder="1" applyAlignment="1" applyProtection="1">
      <alignment horizontal="center"/>
      <protection/>
    </xf>
    <xf numFmtId="49" fontId="1" fillId="4" borderId="10" xfId="0" applyNumberFormat="1" applyFont="1" applyFill="1" applyBorder="1" applyAlignment="1" applyProtection="1">
      <alignment horizontal="center"/>
      <protection/>
    </xf>
    <xf numFmtId="172" fontId="1" fillId="4" borderId="24" xfId="0" applyNumberFormat="1" applyFont="1" applyFill="1" applyBorder="1" applyAlignment="1" applyProtection="1">
      <alignment horizontal="center"/>
      <protection/>
    </xf>
    <xf numFmtId="0" fontId="1" fillId="4" borderId="6" xfId="0" applyFont="1" applyFill="1" applyBorder="1" applyAlignment="1" applyProtection="1">
      <alignment wrapText="1"/>
      <protection/>
    </xf>
    <xf numFmtId="172" fontId="1" fillId="2" borderId="9" xfId="0" applyNumberFormat="1" applyFont="1" applyFill="1" applyBorder="1" applyAlignment="1" applyProtection="1">
      <alignment horizontal="center"/>
      <protection locked="0"/>
    </xf>
    <xf numFmtId="172" fontId="1" fillId="2" borderId="0" xfId="0" applyNumberFormat="1" applyFont="1" applyFill="1" applyBorder="1" applyAlignment="1" applyProtection="1">
      <alignment horizontal="center"/>
      <protection locked="0"/>
    </xf>
    <xf numFmtId="172" fontId="1" fillId="2" borderId="45" xfId="0" applyNumberFormat="1" applyFont="1" applyFill="1" applyBorder="1" applyAlignment="1" applyProtection="1">
      <alignment horizontal="center"/>
      <protection locked="0"/>
    </xf>
    <xf numFmtId="172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6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172" fontId="1" fillId="4" borderId="33" xfId="0" applyNumberFormat="1" applyFont="1" applyFill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 applyProtection="1">
      <alignment horizontal="center"/>
      <protection/>
    </xf>
    <xf numFmtId="172" fontId="1" fillId="4" borderId="36" xfId="0" applyNumberFormat="1" applyFont="1" applyFill="1" applyBorder="1" applyAlignment="1" applyProtection="1">
      <alignment horizontal="center"/>
      <protection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32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49" fontId="1" fillId="2" borderId="40" xfId="0" applyNumberFormat="1" applyFont="1" applyFill="1" applyBorder="1" applyAlignment="1" applyProtection="1">
      <alignment horizontal="center"/>
      <protection locked="0"/>
    </xf>
    <xf numFmtId="49" fontId="1" fillId="2" borderId="25" xfId="0" applyNumberFormat="1" applyFont="1" applyFill="1" applyBorder="1" applyAlignment="1" applyProtection="1">
      <alignment horizontal="center"/>
      <protection locked="0"/>
    </xf>
    <xf numFmtId="49" fontId="1" fillId="2" borderId="26" xfId="0" applyNumberFormat="1" applyFont="1" applyFill="1" applyBorder="1" applyAlignment="1" applyProtection="1">
      <alignment horizontal="center"/>
      <protection locked="0"/>
    </xf>
    <xf numFmtId="172" fontId="1" fillId="4" borderId="6" xfId="0" applyNumberFormat="1" applyFont="1" applyFill="1" applyBorder="1" applyAlignment="1" applyProtection="1">
      <alignment wrapText="1"/>
      <protection/>
    </xf>
    <xf numFmtId="1" fontId="1" fillId="4" borderId="37" xfId="0" applyNumberFormat="1" applyFont="1" applyFill="1" applyBorder="1" applyAlignment="1" applyProtection="1">
      <alignment horizontal="center"/>
      <protection/>
    </xf>
    <xf numFmtId="1" fontId="1" fillId="4" borderId="4" xfId="0" applyNumberFormat="1" applyFont="1" applyFill="1" applyBorder="1" applyAlignment="1" applyProtection="1">
      <alignment horizontal="center"/>
      <protection/>
    </xf>
    <xf numFmtId="1" fontId="1" fillId="4" borderId="10" xfId="0" applyNumberFormat="1" applyFont="1" applyFill="1" applyBorder="1" applyAlignment="1" applyProtection="1">
      <alignment horizontal="center"/>
      <protection/>
    </xf>
    <xf numFmtId="1" fontId="1" fillId="4" borderId="38" xfId="0" applyNumberFormat="1" applyFont="1" applyFill="1" applyBorder="1" applyAlignment="1" applyProtection="1">
      <alignment horizontal="center"/>
      <protection/>
    </xf>
    <xf numFmtId="1" fontId="1" fillId="4" borderId="6" xfId="0" applyNumberFormat="1" applyFont="1" applyFill="1" applyBorder="1" applyAlignment="1" applyProtection="1">
      <alignment horizontal="center"/>
      <protection/>
    </xf>
    <xf numFmtId="1" fontId="1" fillId="4" borderId="30" xfId="0" applyNumberFormat="1" applyFont="1" applyFill="1" applyBorder="1" applyAlignment="1" applyProtection="1">
      <alignment horizontal="center"/>
      <protection/>
    </xf>
    <xf numFmtId="173" fontId="1" fillId="2" borderId="3" xfId="0" applyNumberFormat="1" applyFont="1" applyFill="1" applyBorder="1" applyAlignment="1" applyProtection="1">
      <alignment horizontal="center"/>
      <protection locked="0"/>
    </xf>
    <xf numFmtId="173" fontId="1" fillId="2" borderId="4" xfId="0" applyNumberFormat="1" applyFont="1" applyFill="1" applyBorder="1" applyAlignment="1" applyProtection="1">
      <alignment horizontal="center"/>
      <protection locked="0"/>
    </xf>
    <xf numFmtId="173" fontId="1" fillId="2" borderId="10" xfId="0" applyNumberFormat="1" applyFont="1" applyFill="1" applyBorder="1" applyAlignment="1" applyProtection="1">
      <alignment horizontal="center"/>
      <protection locked="0"/>
    </xf>
    <xf numFmtId="173" fontId="1" fillId="2" borderId="5" xfId="0" applyNumberFormat="1" applyFont="1" applyFill="1" applyBorder="1" applyAlignment="1" applyProtection="1">
      <alignment horizontal="center"/>
      <protection locked="0"/>
    </xf>
    <xf numFmtId="173" fontId="1" fillId="2" borderId="6" xfId="0" applyNumberFormat="1" applyFont="1" applyFill="1" applyBorder="1" applyAlignment="1" applyProtection="1">
      <alignment horizontal="center"/>
      <protection locked="0"/>
    </xf>
    <xf numFmtId="173" fontId="1" fillId="2" borderId="30" xfId="0" applyNumberFormat="1" applyFont="1" applyFill="1" applyBorder="1" applyAlignment="1" applyProtection="1">
      <alignment horizontal="center"/>
      <protection locked="0"/>
    </xf>
    <xf numFmtId="0" fontId="1" fillId="2" borderId="31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3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38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0" xfId="0" applyNumberFormat="1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13.emf" /><Relationship Id="rId4" Type="http://schemas.openxmlformats.org/officeDocument/2006/relationships/image" Target="../media/image26.emf" /><Relationship Id="rId5" Type="http://schemas.openxmlformats.org/officeDocument/2006/relationships/image" Target="../media/image27.emf" /><Relationship Id="rId6" Type="http://schemas.openxmlformats.org/officeDocument/2006/relationships/image" Target="../media/image18.emf" /><Relationship Id="rId7" Type="http://schemas.openxmlformats.org/officeDocument/2006/relationships/image" Target="../media/image10.emf" /><Relationship Id="rId8" Type="http://schemas.openxmlformats.org/officeDocument/2006/relationships/image" Target="../media/image3.emf" /><Relationship Id="rId9" Type="http://schemas.openxmlformats.org/officeDocument/2006/relationships/image" Target="../media/image28.emf" /><Relationship Id="rId10" Type="http://schemas.openxmlformats.org/officeDocument/2006/relationships/image" Target="../media/image29.emf" /><Relationship Id="rId11" Type="http://schemas.openxmlformats.org/officeDocument/2006/relationships/image" Target="../media/image11.emf" /><Relationship Id="rId12" Type="http://schemas.openxmlformats.org/officeDocument/2006/relationships/image" Target="../media/image20.emf" /><Relationship Id="rId13" Type="http://schemas.openxmlformats.org/officeDocument/2006/relationships/image" Target="../media/image14.emf" /><Relationship Id="rId14" Type="http://schemas.openxmlformats.org/officeDocument/2006/relationships/image" Target="../media/image8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1.emf" /><Relationship Id="rId18" Type="http://schemas.openxmlformats.org/officeDocument/2006/relationships/image" Target="../media/image2.emf" /><Relationship Id="rId19" Type="http://schemas.openxmlformats.org/officeDocument/2006/relationships/image" Target="../media/image15.emf" /><Relationship Id="rId20" Type="http://schemas.openxmlformats.org/officeDocument/2006/relationships/image" Target="../media/image5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6.emf" /><Relationship Id="rId24" Type="http://schemas.openxmlformats.org/officeDocument/2006/relationships/image" Target="../media/image9.emf" /><Relationship Id="rId25" Type="http://schemas.openxmlformats.org/officeDocument/2006/relationships/image" Target="../media/image4.emf" /><Relationship Id="rId26" Type="http://schemas.openxmlformats.org/officeDocument/2006/relationships/image" Target="../media/image12.emf" /><Relationship Id="rId27" Type="http://schemas.openxmlformats.org/officeDocument/2006/relationships/image" Target="../media/image7.emf" /><Relationship Id="rId28" Type="http://schemas.openxmlformats.org/officeDocument/2006/relationships/image" Target="../media/image19.emf" /><Relationship Id="rId29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19050</xdr:rowOff>
    </xdr:from>
    <xdr:to>
      <xdr:col>25</xdr:col>
      <xdr:colOff>47625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0</xdr:row>
      <xdr:rowOff>19050</xdr:rowOff>
    </xdr:from>
    <xdr:to>
      <xdr:col>51</xdr:col>
      <xdr:colOff>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9525</xdr:colOff>
      <xdr:row>0</xdr:row>
      <xdr:rowOff>19050</xdr:rowOff>
    </xdr:from>
    <xdr:to>
      <xdr:col>76</xdr:col>
      <xdr:colOff>38100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9525</xdr:colOff>
      <xdr:row>0</xdr:row>
      <xdr:rowOff>19050</xdr:rowOff>
    </xdr:from>
    <xdr:to>
      <xdr:col>78</xdr:col>
      <xdr:colOff>57150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190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80</xdr:col>
      <xdr:colOff>0</xdr:colOff>
      <xdr:row>0</xdr:row>
      <xdr:rowOff>19050</xdr:rowOff>
    </xdr:from>
    <xdr:to>
      <xdr:col>104</xdr:col>
      <xdr:colOff>19050</xdr:colOff>
      <xdr:row>0</xdr:row>
      <xdr:rowOff>276225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67325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28</xdr:row>
      <xdr:rowOff>19050</xdr:rowOff>
    </xdr:from>
    <xdr:to>
      <xdr:col>128</xdr:col>
      <xdr:colOff>38100</xdr:colOff>
      <xdr:row>29</xdr:row>
      <xdr:rowOff>95250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2325" y="7000875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29</xdr:row>
      <xdr:rowOff>104775</xdr:rowOff>
    </xdr:from>
    <xdr:to>
      <xdr:col>129</xdr:col>
      <xdr:colOff>0</xdr:colOff>
      <xdr:row>31</xdr:row>
      <xdr:rowOff>38100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81850" y="7267575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39</xdr:row>
      <xdr:rowOff>57150</xdr:rowOff>
    </xdr:from>
    <xdr:to>
      <xdr:col>34</xdr:col>
      <xdr:colOff>0</xdr:colOff>
      <xdr:row>40</xdr:row>
      <xdr:rowOff>152400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869632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39</xdr:row>
      <xdr:rowOff>57150</xdr:rowOff>
    </xdr:from>
    <xdr:to>
      <xdr:col>59</xdr:col>
      <xdr:colOff>47625</xdr:colOff>
      <xdr:row>40</xdr:row>
      <xdr:rowOff>152400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0" y="8696325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73</xdr:row>
      <xdr:rowOff>19050</xdr:rowOff>
    </xdr:from>
    <xdr:to>
      <xdr:col>128</xdr:col>
      <xdr:colOff>38100</xdr:colOff>
      <xdr:row>74</xdr:row>
      <xdr:rowOff>123825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72325" y="14735175"/>
          <a:ext cx="1571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74</xdr:row>
      <xdr:rowOff>152400</xdr:rowOff>
    </xdr:from>
    <xdr:to>
      <xdr:col>128</xdr:col>
      <xdr:colOff>47625</xdr:colOff>
      <xdr:row>76</xdr:row>
      <xdr:rowOff>95250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72325" y="15030450"/>
          <a:ext cx="1581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9525</xdr:colOff>
      <xdr:row>79</xdr:row>
      <xdr:rowOff>9525</xdr:rowOff>
    </xdr:from>
    <xdr:to>
      <xdr:col>128</xdr:col>
      <xdr:colOff>19050</xdr:colOff>
      <xdr:row>79</xdr:row>
      <xdr:rowOff>257175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0" y="15535275"/>
          <a:ext cx="157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79</xdr:row>
      <xdr:rowOff>266700</xdr:rowOff>
    </xdr:from>
    <xdr:to>
      <xdr:col>128</xdr:col>
      <xdr:colOff>47625</xdr:colOff>
      <xdr:row>80</xdr:row>
      <xdr:rowOff>209550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53275" y="15792450"/>
          <a:ext cx="1590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98</xdr:row>
      <xdr:rowOff>19050</xdr:rowOff>
    </xdr:from>
    <xdr:to>
      <xdr:col>128</xdr:col>
      <xdr:colOff>38100</xdr:colOff>
      <xdr:row>99</xdr:row>
      <xdr:rowOff>95250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72325" y="19859625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99</xdr:row>
      <xdr:rowOff>114300</xdr:rowOff>
    </xdr:from>
    <xdr:to>
      <xdr:col>128</xdr:col>
      <xdr:colOff>47625</xdr:colOff>
      <xdr:row>100</xdr:row>
      <xdr:rowOff>200025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72325" y="20135850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113</xdr:row>
      <xdr:rowOff>57150</xdr:rowOff>
    </xdr:from>
    <xdr:to>
      <xdr:col>34</xdr:col>
      <xdr:colOff>0</xdr:colOff>
      <xdr:row>113</xdr:row>
      <xdr:rowOff>314325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0550" y="2265045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113</xdr:row>
      <xdr:rowOff>57150</xdr:rowOff>
    </xdr:from>
    <xdr:to>
      <xdr:col>59</xdr:col>
      <xdr:colOff>47625</xdr:colOff>
      <xdr:row>113</xdr:row>
      <xdr:rowOff>314325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86000" y="226504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128</xdr:row>
      <xdr:rowOff>57150</xdr:rowOff>
    </xdr:from>
    <xdr:to>
      <xdr:col>34</xdr:col>
      <xdr:colOff>0</xdr:colOff>
      <xdr:row>128</xdr:row>
      <xdr:rowOff>323850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0550" y="26088975"/>
          <a:ext cx="1609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128</xdr:row>
      <xdr:rowOff>57150</xdr:rowOff>
    </xdr:from>
    <xdr:to>
      <xdr:col>59</xdr:col>
      <xdr:colOff>47625</xdr:colOff>
      <xdr:row>128</xdr:row>
      <xdr:rowOff>323850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0" y="26088975"/>
          <a:ext cx="1628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192</xdr:row>
      <xdr:rowOff>66675</xdr:rowOff>
    </xdr:from>
    <xdr:to>
      <xdr:col>34</xdr:col>
      <xdr:colOff>0</xdr:colOff>
      <xdr:row>194</xdr:row>
      <xdr:rowOff>47625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0550" y="4231005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192</xdr:row>
      <xdr:rowOff>66675</xdr:rowOff>
    </xdr:from>
    <xdr:to>
      <xdr:col>59</xdr:col>
      <xdr:colOff>47625</xdr:colOff>
      <xdr:row>194</xdr:row>
      <xdr:rowOff>47625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86000" y="42310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224</xdr:row>
      <xdr:rowOff>0</xdr:rowOff>
    </xdr:from>
    <xdr:to>
      <xdr:col>128</xdr:col>
      <xdr:colOff>38100</xdr:colOff>
      <xdr:row>225</xdr:row>
      <xdr:rowOff>104775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53275" y="47329725"/>
          <a:ext cx="1581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38100</xdr:colOff>
      <xdr:row>225</xdr:row>
      <xdr:rowOff>114300</xdr:rowOff>
    </xdr:from>
    <xdr:to>
      <xdr:col>128</xdr:col>
      <xdr:colOff>57150</xdr:colOff>
      <xdr:row>227</xdr:row>
      <xdr:rowOff>57150</xdr:rowOff>
    </xdr:to>
    <xdr:pic>
      <xdr:nvPicPr>
        <xdr:cNvPr id="23" name="Command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72325" y="47605950"/>
          <a:ext cx="1581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9525</xdr:colOff>
      <xdr:row>234</xdr:row>
      <xdr:rowOff>19050</xdr:rowOff>
    </xdr:from>
    <xdr:to>
      <xdr:col>128</xdr:col>
      <xdr:colOff>19050</xdr:colOff>
      <xdr:row>235</xdr:row>
      <xdr:rowOff>190500</xdr:rowOff>
    </xdr:to>
    <xdr:pic>
      <xdr:nvPicPr>
        <xdr:cNvPr id="24" name="Command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43750" y="48815625"/>
          <a:ext cx="1571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19050</xdr:colOff>
      <xdr:row>235</xdr:row>
      <xdr:rowOff>190500</xdr:rowOff>
    </xdr:from>
    <xdr:to>
      <xdr:col>128</xdr:col>
      <xdr:colOff>47625</xdr:colOff>
      <xdr:row>237</xdr:row>
      <xdr:rowOff>9525</xdr:rowOff>
    </xdr:to>
    <xdr:pic>
      <xdr:nvPicPr>
        <xdr:cNvPr id="25" name="Command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53275" y="49091850"/>
          <a:ext cx="1590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38100</xdr:colOff>
      <xdr:row>244</xdr:row>
      <xdr:rowOff>47625</xdr:rowOff>
    </xdr:from>
    <xdr:to>
      <xdr:col>128</xdr:col>
      <xdr:colOff>47625</xdr:colOff>
      <xdr:row>244</xdr:row>
      <xdr:rowOff>314325</xdr:rowOff>
    </xdr:to>
    <xdr:pic>
      <xdr:nvPicPr>
        <xdr:cNvPr id="26" name="Command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72325" y="50444400"/>
          <a:ext cx="1571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38100</xdr:colOff>
      <xdr:row>244</xdr:row>
      <xdr:rowOff>342900</xdr:rowOff>
    </xdr:from>
    <xdr:to>
      <xdr:col>128</xdr:col>
      <xdr:colOff>57150</xdr:colOff>
      <xdr:row>244</xdr:row>
      <xdr:rowOff>600075</xdr:rowOff>
    </xdr:to>
    <xdr:pic>
      <xdr:nvPicPr>
        <xdr:cNvPr id="27" name="Command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72325" y="50739675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250</xdr:row>
      <xdr:rowOff>57150</xdr:rowOff>
    </xdr:from>
    <xdr:to>
      <xdr:col>34</xdr:col>
      <xdr:colOff>0</xdr:colOff>
      <xdr:row>251</xdr:row>
      <xdr:rowOff>152400</xdr:rowOff>
    </xdr:to>
    <xdr:pic>
      <xdr:nvPicPr>
        <xdr:cNvPr id="28" name="Command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0550" y="5179695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250</xdr:row>
      <xdr:rowOff>57150</xdr:rowOff>
    </xdr:from>
    <xdr:to>
      <xdr:col>59</xdr:col>
      <xdr:colOff>47625</xdr:colOff>
      <xdr:row>251</xdr:row>
      <xdr:rowOff>152400</xdr:rowOff>
    </xdr:to>
    <xdr:pic>
      <xdr:nvPicPr>
        <xdr:cNvPr id="29" name="Command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86000" y="517969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2008\&#1082;&#1074;&#1072;&#1088;&#1090;&#1072;&#1083;_4_2008\&#1057;&#1090;&#1072;&#1085;&#1076;&#1072;&#1088;&#1090;&#1085;&#1099;&#1081;\ser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ошибок"/>
      <sheetName val="Ввод реквизитов"/>
      <sheetName val="Список таблиц"/>
      <sheetName val="Реестр отправленных форм"/>
      <sheetName val="Poks"/>
      <sheetName val="Реквизиты"/>
      <sheetName val="Таблицы"/>
    </sheetNames>
    <sheetDataSet>
      <sheetData sheetId="5">
        <row r="4">
          <cell r="B4" t="str">
            <v>6672205867</v>
          </cell>
        </row>
        <row r="6">
          <cell r="B6" t="str">
            <v>Открытое акционерное общество "Уралплемцентр"</v>
          </cell>
        </row>
        <row r="7">
          <cell r="B7" t="str">
            <v>МЫМРИН ВЛАДИМИР СЕРГГЕВИЧ</v>
          </cell>
        </row>
        <row r="8">
          <cell r="B8" t="str">
            <v>ЛОМТЕВА НЕЛЯ ЗАХАРОВНА</v>
          </cell>
        </row>
        <row r="15">
          <cell r="B15" t="str">
            <v>05075114</v>
          </cell>
        </row>
        <row r="156">
          <cell r="B156" t="str">
            <v/>
          </cell>
        </row>
        <row r="158">
          <cell r="B158" t="str">
            <v>01.21</v>
          </cell>
        </row>
        <row r="159">
          <cell r="B159" t="str">
            <v/>
          </cell>
        </row>
        <row r="160">
          <cell r="B160" t="str">
            <v>47</v>
          </cell>
        </row>
        <row r="161">
          <cell r="B161" t="str">
            <v/>
          </cell>
        </row>
        <row r="162">
          <cell r="B162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40"/>
  <sheetViews>
    <sheetView workbookViewId="0" topLeftCell="A1">
      <selection activeCell="P2" sqref="P2"/>
    </sheetView>
  </sheetViews>
  <sheetFormatPr defaultColWidth="9.00390625" defaultRowHeight="12.75"/>
  <cols>
    <col min="1" max="1" width="9.125" style="39" customWidth="1"/>
    <col min="2" max="2" width="15.75390625" style="39" customWidth="1"/>
    <col min="3" max="3" width="15.00390625" style="39" customWidth="1"/>
    <col min="4" max="16384" width="9.125" style="39" customWidth="1"/>
  </cols>
  <sheetData>
    <row r="1" spans="1:236" ht="12.75">
      <c r="A1" s="39" t="s">
        <v>184</v>
      </c>
      <c r="B1" s="39" t="s">
        <v>186</v>
      </c>
      <c r="C1" s="39" t="s">
        <v>187</v>
      </c>
      <c r="D1" s="39" t="s">
        <v>188</v>
      </c>
      <c r="E1" s="39" t="s">
        <v>178</v>
      </c>
      <c r="F1" s="39" t="s">
        <v>647</v>
      </c>
      <c r="G1" s="39" t="s">
        <v>181</v>
      </c>
      <c r="K1" s="40" t="s">
        <v>153</v>
      </c>
      <c r="L1" s="41" t="s">
        <v>154</v>
      </c>
      <c r="M1" s="41" t="s">
        <v>155</v>
      </c>
      <c r="N1" s="41" t="s">
        <v>156</v>
      </c>
      <c r="O1" s="41" t="s">
        <v>157</v>
      </c>
      <c r="P1" s="41" t="s">
        <v>158</v>
      </c>
      <c r="Q1" s="41" t="s">
        <v>159</v>
      </c>
      <c r="R1" s="41" t="s">
        <v>160</v>
      </c>
      <c r="S1" s="40" t="s">
        <v>161</v>
      </c>
      <c r="T1" s="40" t="s">
        <v>162</v>
      </c>
      <c r="U1" s="40" t="s">
        <v>163</v>
      </c>
      <c r="V1" s="40" t="s">
        <v>164</v>
      </c>
      <c r="W1" s="40" t="s">
        <v>165</v>
      </c>
      <c r="X1" s="42" t="s">
        <v>166</v>
      </c>
      <c r="Y1" s="42" t="s">
        <v>167</v>
      </c>
      <c r="Z1" s="42" t="s">
        <v>168</v>
      </c>
      <c r="AA1" s="40" t="s">
        <v>154</v>
      </c>
      <c r="AB1" s="40" t="s">
        <v>169</v>
      </c>
      <c r="AC1" s="40" t="s">
        <v>170</v>
      </c>
      <c r="AD1" s="41" t="s">
        <v>171</v>
      </c>
      <c r="AE1" s="41" t="s">
        <v>172</v>
      </c>
      <c r="AF1" s="41" t="s">
        <v>173</v>
      </c>
      <c r="AG1" s="41" t="s">
        <v>174</v>
      </c>
      <c r="AH1" s="41" t="s">
        <v>175</v>
      </c>
      <c r="IA1" s="39" t="s">
        <v>641</v>
      </c>
      <c r="IB1" s="39" t="s">
        <v>642</v>
      </c>
    </row>
    <row r="2" spans="1:256" ht="12.75">
      <c r="A2" s="39" t="s">
        <v>184</v>
      </c>
      <c r="B2" s="39" t="s">
        <v>195</v>
      </c>
      <c r="C2" s="39" t="s">
        <v>196</v>
      </c>
      <c r="D2" s="39" t="s">
        <v>197</v>
      </c>
      <c r="E2" s="39" t="s">
        <v>178</v>
      </c>
      <c r="K2" s="43" t="s">
        <v>176</v>
      </c>
      <c r="L2" s="39">
        <v>3</v>
      </c>
      <c r="M2" s="39" t="s">
        <v>659</v>
      </c>
      <c r="N2" s="39" t="s">
        <v>660</v>
      </c>
      <c r="O2" s="39">
        <v>1</v>
      </c>
      <c r="P2" s="39" t="s">
        <v>657</v>
      </c>
      <c r="Q2" s="39" t="s">
        <v>645</v>
      </c>
      <c r="R2" s="39" t="s">
        <v>661</v>
      </c>
      <c r="S2" s="39" t="s">
        <v>14</v>
      </c>
      <c r="T2" s="39" t="s">
        <v>650</v>
      </c>
      <c r="U2" s="39" t="s">
        <v>13</v>
      </c>
      <c r="V2" s="39" t="s">
        <v>180</v>
      </c>
      <c r="W2" s="39" t="s">
        <v>181</v>
      </c>
      <c r="X2" s="39" t="s">
        <v>182</v>
      </c>
      <c r="Y2" s="39" t="s">
        <v>182</v>
      </c>
      <c r="Z2" s="39" t="s">
        <v>183</v>
      </c>
      <c r="AA2" s="39" t="s">
        <v>185</v>
      </c>
      <c r="AB2" s="39" t="s">
        <v>646</v>
      </c>
      <c r="AC2" s="39" t="s">
        <v>653</v>
      </c>
      <c r="AD2" s="39" t="s">
        <v>648</v>
      </c>
      <c r="AE2" s="39" t="s">
        <v>178</v>
      </c>
      <c r="AF2" s="39" t="s">
        <v>181</v>
      </c>
      <c r="AG2" s="39" t="s">
        <v>649</v>
      </c>
      <c r="AI2" s="39" t="s">
        <v>178</v>
      </c>
      <c r="AK2" s="39" t="s">
        <v>177</v>
      </c>
      <c r="AL2" s="39" t="s">
        <v>182</v>
      </c>
      <c r="AM2" s="39" t="s">
        <v>178</v>
      </c>
      <c r="AN2" s="39" t="s">
        <v>658</v>
      </c>
      <c r="AO2" s="39" t="s">
        <v>641</v>
      </c>
      <c r="IA2" s="39" t="s">
        <v>643</v>
      </c>
      <c r="IB2" s="39" t="s">
        <v>644</v>
      </c>
      <c r="IU2" s="39" t="s">
        <v>662</v>
      </c>
      <c r="IV2" s="39" t="s">
        <v>177</v>
      </c>
    </row>
    <row r="3" spans="1:34" ht="12.75">
      <c r="A3" s="39" t="s">
        <v>184</v>
      </c>
      <c r="B3" s="39" t="s">
        <v>198</v>
      </c>
      <c r="C3" s="39" t="s">
        <v>199</v>
      </c>
      <c r="D3" s="39" t="s">
        <v>200</v>
      </c>
      <c r="E3" s="39" t="s">
        <v>178</v>
      </c>
      <c r="K3" s="44" t="s">
        <v>181</v>
      </c>
      <c r="L3" s="39" t="s">
        <v>177</v>
      </c>
      <c r="M3" s="39" t="s">
        <v>178</v>
      </c>
      <c r="N3" s="39" t="s">
        <v>178</v>
      </c>
      <c r="O3" s="39" t="s">
        <v>177</v>
      </c>
      <c r="P3" s="39" t="s">
        <v>657</v>
      </c>
      <c r="Q3" s="39" t="s">
        <v>179</v>
      </c>
      <c r="R3" s="39" t="s">
        <v>178</v>
      </c>
      <c r="S3" s="39" t="s">
        <v>14</v>
      </c>
      <c r="T3" s="39" t="s">
        <v>650</v>
      </c>
      <c r="U3" s="39" t="s">
        <v>13</v>
      </c>
      <c r="V3" s="39" t="s">
        <v>180</v>
      </c>
      <c r="W3" s="39" t="s">
        <v>184</v>
      </c>
      <c r="X3" s="39" t="s">
        <v>182</v>
      </c>
      <c r="Y3" s="39" t="s">
        <v>177</v>
      </c>
      <c r="Z3" s="39" t="s">
        <v>183</v>
      </c>
      <c r="AA3" s="39" t="s">
        <v>178</v>
      </c>
      <c r="AB3" s="39" t="s">
        <v>646</v>
      </c>
      <c r="AC3" s="39" t="s">
        <v>653</v>
      </c>
      <c r="AD3" s="39" t="s">
        <v>648</v>
      </c>
      <c r="AE3" s="39" t="s">
        <v>178</v>
      </c>
      <c r="AF3" s="39" t="s">
        <v>178</v>
      </c>
      <c r="AG3" s="39" t="s">
        <v>178</v>
      </c>
      <c r="AH3" s="39" t="s">
        <v>178</v>
      </c>
    </row>
    <row r="4" spans="1:5" ht="12.75">
      <c r="A4" s="39" t="s">
        <v>184</v>
      </c>
      <c r="B4" s="39" t="s">
        <v>189</v>
      </c>
      <c r="C4" s="39" t="s">
        <v>190</v>
      </c>
      <c r="D4" s="39" t="s">
        <v>191</v>
      </c>
      <c r="E4" s="39" t="s">
        <v>178</v>
      </c>
    </row>
    <row r="5" spans="1:234" ht="12.75">
      <c r="A5" s="39" t="s">
        <v>184</v>
      </c>
      <c r="B5" s="39" t="s">
        <v>201</v>
      </c>
      <c r="C5" s="39" t="s">
        <v>202</v>
      </c>
      <c r="D5" s="39" t="s">
        <v>203</v>
      </c>
      <c r="E5" s="39" t="s">
        <v>178</v>
      </c>
      <c r="HZ5" s="39" t="s">
        <v>654</v>
      </c>
    </row>
    <row r="6" spans="1:5" ht="12.75">
      <c r="A6" s="39" t="s">
        <v>184</v>
      </c>
      <c r="B6" s="39" t="s">
        <v>192</v>
      </c>
      <c r="C6" s="39" t="s">
        <v>193</v>
      </c>
      <c r="D6" s="39" t="s">
        <v>194</v>
      </c>
      <c r="E6" s="39" t="s">
        <v>178</v>
      </c>
    </row>
    <row r="7" spans="1:5" ht="12.75">
      <c r="A7" s="39" t="s">
        <v>184</v>
      </c>
      <c r="B7" s="39" t="s">
        <v>204</v>
      </c>
      <c r="C7" s="39" t="s">
        <v>205</v>
      </c>
      <c r="D7" s="39" t="s">
        <v>206</v>
      </c>
      <c r="E7" s="39" t="s">
        <v>178</v>
      </c>
    </row>
    <row r="8" spans="1:5" ht="12.75">
      <c r="A8" s="39" t="s">
        <v>184</v>
      </c>
      <c r="B8" s="39" t="s">
        <v>207</v>
      </c>
      <c r="C8" s="39" t="s">
        <v>208</v>
      </c>
      <c r="E8" s="39" t="s">
        <v>178</v>
      </c>
    </row>
    <row r="9" spans="1:3" ht="12.75">
      <c r="A9" s="39" t="s">
        <v>184</v>
      </c>
      <c r="B9" s="39" t="s">
        <v>277</v>
      </c>
      <c r="C9" s="39" t="s">
        <v>277</v>
      </c>
    </row>
    <row r="10" spans="1:3" ht="12.75">
      <c r="A10" s="39" t="s">
        <v>184</v>
      </c>
      <c r="B10" s="39" t="s">
        <v>278</v>
      </c>
      <c r="C10" s="39" t="s">
        <v>278</v>
      </c>
    </row>
    <row r="11" spans="1:3" ht="12.75">
      <c r="A11" s="39" t="s">
        <v>184</v>
      </c>
      <c r="B11" s="39" t="s">
        <v>279</v>
      </c>
      <c r="C11" s="39" t="s">
        <v>279</v>
      </c>
    </row>
    <row r="12" spans="1:3" ht="12.75">
      <c r="A12" s="39" t="s">
        <v>184</v>
      </c>
      <c r="B12" s="39" t="s">
        <v>280</v>
      </c>
      <c r="C12" s="39" t="s">
        <v>280</v>
      </c>
    </row>
    <row r="13" spans="1:3" ht="12.75">
      <c r="A13" s="39" t="s">
        <v>184</v>
      </c>
      <c r="B13" s="39" t="s">
        <v>281</v>
      </c>
      <c r="C13" s="39" t="s">
        <v>281</v>
      </c>
    </row>
    <row r="14" spans="1:3" ht="12.75">
      <c r="A14" s="39" t="s">
        <v>184</v>
      </c>
      <c r="B14" s="39" t="s">
        <v>282</v>
      </c>
      <c r="C14" s="39" t="s">
        <v>282</v>
      </c>
    </row>
    <row r="15" spans="1:3" ht="12.75">
      <c r="A15" s="39" t="s">
        <v>184</v>
      </c>
      <c r="B15" s="39" t="s">
        <v>283</v>
      </c>
      <c r="C15" s="39" t="s">
        <v>283</v>
      </c>
    </row>
    <row r="16" spans="1:3" ht="12.75">
      <c r="A16" s="39" t="s">
        <v>184</v>
      </c>
      <c r="B16" s="39" t="s">
        <v>284</v>
      </c>
      <c r="C16" s="39" t="s">
        <v>284</v>
      </c>
    </row>
    <row r="17" spans="1:3" ht="12.75">
      <c r="A17" s="39" t="s">
        <v>184</v>
      </c>
      <c r="B17" s="39" t="s">
        <v>285</v>
      </c>
      <c r="C17" s="39" t="s">
        <v>285</v>
      </c>
    </row>
    <row r="18" spans="1:3" ht="12.75">
      <c r="A18" s="39" t="s">
        <v>184</v>
      </c>
      <c r="B18" s="39" t="s">
        <v>286</v>
      </c>
      <c r="C18" s="39" t="s">
        <v>286</v>
      </c>
    </row>
    <row r="19" spans="1:3" ht="12.75">
      <c r="A19" s="39" t="s">
        <v>184</v>
      </c>
      <c r="B19" s="39" t="s">
        <v>287</v>
      </c>
      <c r="C19" s="39" t="s">
        <v>287</v>
      </c>
    </row>
    <row r="20" spans="1:3" ht="12.75">
      <c r="A20" s="39" t="s">
        <v>184</v>
      </c>
      <c r="B20" s="39" t="s">
        <v>288</v>
      </c>
      <c r="C20" s="39" t="s">
        <v>288</v>
      </c>
    </row>
    <row r="21" spans="1:3" ht="12.75">
      <c r="A21" s="39" t="s">
        <v>184</v>
      </c>
      <c r="B21" s="39" t="s">
        <v>289</v>
      </c>
      <c r="C21" s="39" t="s">
        <v>289</v>
      </c>
    </row>
    <row r="22" spans="1:3" ht="12.75">
      <c r="A22" s="39" t="s">
        <v>184</v>
      </c>
      <c r="B22" s="39" t="s">
        <v>290</v>
      </c>
      <c r="C22" s="39" t="s">
        <v>290</v>
      </c>
    </row>
    <row r="23" spans="1:3" ht="12.75">
      <c r="A23" s="39" t="s">
        <v>184</v>
      </c>
      <c r="B23" s="39" t="s">
        <v>291</v>
      </c>
      <c r="C23" s="39" t="s">
        <v>291</v>
      </c>
    </row>
    <row r="24" spans="1:3" ht="12.75">
      <c r="A24" s="39" t="s">
        <v>184</v>
      </c>
      <c r="B24" s="39" t="s">
        <v>292</v>
      </c>
      <c r="C24" s="39" t="s">
        <v>292</v>
      </c>
    </row>
    <row r="25" spans="1:3" ht="12.75">
      <c r="A25" s="39" t="s">
        <v>184</v>
      </c>
      <c r="B25" s="39" t="s">
        <v>293</v>
      </c>
      <c r="C25" s="39" t="s">
        <v>293</v>
      </c>
    </row>
    <row r="26" spans="1:3" ht="12.75">
      <c r="A26" s="39" t="s">
        <v>184</v>
      </c>
      <c r="B26" s="39" t="s">
        <v>294</v>
      </c>
      <c r="C26" s="39" t="s">
        <v>294</v>
      </c>
    </row>
    <row r="27" spans="1:3" ht="12.75">
      <c r="A27" s="39" t="s">
        <v>184</v>
      </c>
      <c r="B27" s="39" t="s">
        <v>295</v>
      </c>
      <c r="C27" s="39" t="s">
        <v>295</v>
      </c>
    </row>
    <row r="28" spans="1:3" ht="12.75">
      <c r="A28" s="39" t="s">
        <v>184</v>
      </c>
      <c r="B28" s="39" t="s">
        <v>296</v>
      </c>
      <c r="C28" s="39" t="s">
        <v>296</v>
      </c>
    </row>
    <row r="29" spans="1:3" ht="12.75">
      <c r="A29" s="39" t="s">
        <v>184</v>
      </c>
      <c r="B29" s="39" t="s">
        <v>297</v>
      </c>
      <c r="C29" s="39" t="s">
        <v>297</v>
      </c>
    </row>
    <row r="30" spans="1:3" ht="12.75">
      <c r="A30" s="39" t="s">
        <v>184</v>
      </c>
      <c r="B30" s="39" t="s">
        <v>298</v>
      </c>
      <c r="C30" s="39" t="s">
        <v>298</v>
      </c>
    </row>
    <row r="31" spans="1:3" ht="12.75">
      <c r="A31" s="39" t="s">
        <v>184</v>
      </c>
      <c r="B31" s="39" t="s">
        <v>299</v>
      </c>
      <c r="C31" s="39" t="s">
        <v>299</v>
      </c>
    </row>
    <row r="32" spans="1:3" ht="12.75">
      <c r="A32" s="39" t="s">
        <v>184</v>
      </c>
      <c r="B32" s="39" t="s">
        <v>300</v>
      </c>
      <c r="C32" s="39" t="s">
        <v>300</v>
      </c>
    </row>
    <row r="33" spans="1:3" ht="12.75">
      <c r="A33" s="39" t="s">
        <v>184</v>
      </c>
      <c r="B33" s="39" t="s">
        <v>301</v>
      </c>
      <c r="C33" s="39" t="s">
        <v>301</v>
      </c>
    </row>
    <row r="34" spans="1:3" ht="12.75">
      <c r="A34" s="39" t="s">
        <v>184</v>
      </c>
      <c r="B34" s="39" t="s">
        <v>302</v>
      </c>
      <c r="C34" s="39" t="s">
        <v>302</v>
      </c>
    </row>
    <row r="35" spans="1:3" ht="12.75">
      <c r="A35" s="39" t="s">
        <v>184</v>
      </c>
      <c r="B35" s="39" t="s">
        <v>303</v>
      </c>
      <c r="C35" s="39" t="s">
        <v>303</v>
      </c>
    </row>
    <row r="36" spans="1:3" ht="12.75">
      <c r="A36" s="39" t="s">
        <v>184</v>
      </c>
      <c r="B36" s="39" t="s">
        <v>304</v>
      </c>
      <c r="C36" s="39" t="s">
        <v>304</v>
      </c>
    </row>
    <row r="37" spans="1:3" ht="12.75">
      <c r="A37" s="39" t="s">
        <v>184</v>
      </c>
      <c r="B37" s="39" t="s">
        <v>305</v>
      </c>
      <c r="C37" s="39" t="s">
        <v>305</v>
      </c>
    </row>
    <row r="38" spans="1:3" ht="12.75">
      <c r="A38" s="39" t="s">
        <v>184</v>
      </c>
      <c r="B38" s="39" t="s">
        <v>306</v>
      </c>
      <c r="C38" s="39" t="s">
        <v>306</v>
      </c>
    </row>
    <row r="39" spans="1:3" ht="12.75">
      <c r="A39" s="39" t="s">
        <v>184</v>
      </c>
      <c r="B39" s="39" t="s">
        <v>307</v>
      </c>
      <c r="C39" s="39" t="s">
        <v>307</v>
      </c>
    </row>
    <row r="40" spans="1:3" ht="12.75">
      <c r="A40" s="39" t="s">
        <v>184</v>
      </c>
      <c r="B40" s="39" t="s">
        <v>308</v>
      </c>
      <c r="C40" s="39" t="s">
        <v>308</v>
      </c>
    </row>
    <row r="41" spans="1:3" ht="12.75">
      <c r="A41" s="39" t="s">
        <v>184</v>
      </c>
      <c r="B41" s="39" t="s">
        <v>207</v>
      </c>
      <c r="C41" s="39" t="s">
        <v>309</v>
      </c>
    </row>
    <row r="42" spans="1:4" ht="12.75">
      <c r="A42" s="39" t="s">
        <v>184</v>
      </c>
      <c r="B42" s="39" t="s">
        <v>310</v>
      </c>
      <c r="C42" s="39" t="s">
        <v>311</v>
      </c>
      <c r="D42" s="39" t="s">
        <v>612</v>
      </c>
    </row>
    <row r="43" spans="1:3" ht="12.75">
      <c r="A43" s="39" t="s">
        <v>184</v>
      </c>
      <c r="B43" s="39" t="s">
        <v>312</v>
      </c>
      <c r="C43" s="39" t="s">
        <v>312</v>
      </c>
    </row>
    <row r="44" spans="1:3" ht="12.75">
      <c r="A44" s="39" t="s">
        <v>184</v>
      </c>
      <c r="B44" s="39" t="s">
        <v>313</v>
      </c>
      <c r="C44" s="39" t="s">
        <v>313</v>
      </c>
    </row>
    <row r="45" spans="1:3" ht="12.75">
      <c r="A45" s="39" t="s">
        <v>184</v>
      </c>
      <c r="B45" s="39" t="s">
        <v>314</v>
      </c>
      <c r="C45" s="39" t="s">
        <v>314</v>
      </c>
    </row>
    <row r="46" spans="1:3" ht="12.75">
      <c r="A46" s="39" t="s">
        <v>184</v>
      </c>
      <c r="B46" s="39" t="s">
        <v>315</v>
      </c>
      <c r="C46" s="39" t="s">
        <v>315</v>
      </c>
    </row>
    <row r="47" spans="1:3" ht="12.75">
      <c r="A47" s="39" t="s">
        <v>184</v>
      </c>
      <c r="B47" s="39" t="s">
        <v>316</v>
      </c>
      <c r="C47" s="39" t="s">
        <v>316</v>
      </c>
    </row>
    <row r="48" spans="1:3" ht="12.75">
      <c r="A48" s="39" t="s">
        <v>184</v>
      </c>
      <c r="B48" s="39" t="s">
        <v>317</v>
      </c>
      <c r="C48" s="39" t="s">
        <v>317</v>
      </c>
    </row>
    <row r="49" spans="1:3" ht="12.75">
      <c r="A49" s="39" t="s">
        <v>184</v>
      </c>
      <c r="B49" s="39" t="s">
        <v>207</v>
      </c>
      <c r="C49" s="39" t="s">
        <v>318</v>
      </c>
    </row>
    <row r="50" spans="1:4" ht="12.75">
      <c r="A50" s="39" t="s">
        <v>184</v>
      </c>
      <c r="B50" s="39" t="s">
        <v>319</v>
      </c>
      <c r="C50" s="39" t="s">
        <v>320</v>
      </c>
      <c r="D50" s="39" t="s">
        <v>613</v>
      </c>
    </row>
    <row r="51" spans="1:3" ht="12.75">
      <c r="A51" s="39" t="s">
        <v>184</v>
      </c>
      <c r="B51" s="39" t="s">
        <v>321</v>
      </c>
      <c r="C51" s="39" t="s">
        <v>321</v>
      </c>
    </row>
    <row r="52" spans="1:3" ht="12.75">
      <c r="A52" s="39" t="s">
        <v>184</v>
      </c>
      <c r="B52" s="39" t="s">
        <v>322</v>
      </c>
      <c r="C52" s="39" t="s">
        <v>322</v>
      </c>
    </row>
    <row r="53" spans="1:3" ht="12.75">
      <c r="A53" s="39" t="s">
        <v>184</v>
      </c>
      <c r="B53" s="39" t="s">
        <v>323</v>
      </c>
      <c r="C53" s="39" t="s">
        <v>323</v>
      </c>
    </row>
    <row r="54" spans="1:3" ht="12.75">
      <c r="A54" s="39" t="s">
        <v>184</v>
      </c>
      <c r="B54" s="39" t="s">
        <v>324</v>
      </c>
      <c r="C54" s="39" t="s">
        <v>324</v>
      </c>
    </row>
    <row r="55" spans="1:3" ht="12.75">
      <c r="A55" s="39" t="s">
        <v>184</v>
      </c>
      <c r="B55" s="39" t="s">
        <v>325</v>
      </c>
      <c r="C55" s="39" t="s">
        <v>325</v>
      </c>
    </row>
    <row r="56" spans="1:3" ht="12.75">
      <c r="A56" s="39" t="s">
        <v>184</v>
      </c>
      <c r="B56" s="39" t="s">
        <v>326</v>
      </c>
      <c r="C56" s="39" t="s">
        <v>326</v>
      </c>
    </row>
    <row r="57" spans="1:3" ht="12.75">
      <c r="A57" s="39" t="s">
        <v>184</v>
      </c>
      <c r="B57" s="39" t="s">
        <v>327</v>
      </c>
      <c r="C57" s="39" t="s">
        <v>327</v>
      </c>
    </row>
    <row r="58" spans="1:3" ht="12.75">
      <c r="A58" s="39" t="s">
        <v>184</v>
      </c>
      <c r="B58" s="39" t="s">
        <v>328</v>
      </c>
      <c r="C58" s="39" t="s">
        <v>328</v>
      </c>
    </row>
    <row r="59" spans="1:3" ht="12.75">
      <c r="A59" s="39" t="s">
        <v>184</v>
      </c>
      <c r="B59" s="39" t="s">
        <v>329</v>
      </c>
      <c r="C59" s="39" t="s">
        <v>329</v>
      </c>
    </row>
    <row r="60" spans="1:3" ht="12.75">
      <c r="A60" s="39" t="s">
        <v>184</v>
      </c>
      <c r="B60" s="39" t="s">
        <v>330</v>
      </c>
      <c r="C60" s="39" t="s">
        <v>330</v>
      </c>
    </row>
    <row r="61" spans="1:3" ht="12.75">
      <c r="A61" s="39" t="s">
        <v>184</v>
      </c>
      <c r="B61" s="39" t="s">
        <v>331</v>
      </c>
      <c r="C61" s="39" t="s">
        <v>331</v>
      </c>
    </row>
    <row r="62" spans="1:3" ht="12.75">
      <c r="A62" s="39" t="s">
        <v>184</v>
      </c>
      <c r="B62" s="39" t="s">
        <v>332</v>
      </c>
      <c r="C62" s="39" t="s">
        <v>332</v>
      </c>
    </row>
    <row r="63" spans="1:3" ht="12.75">
      <c r="A63" s="39" t="s">
        <v>184</v>
      </c>
      <c r="B63" s="39" t="s">
        <v>333</v>
      </c>
      <c r="C63" s="39" t="s">
        <v>333</v>
      </c>
    </row>
    <row r="64" spans="1:3" ht="12.75">
      <c r="A64" s="39" t="s">
        <v>184</v>
      </c>
      <c r="B64" s="39" t="s">
        <v>334</v>
      </c>
      <c r="C64" s="39" t="s">
        <v>334</v>
      </c>
    </row>
    <row r="65" spans="1:3" ht="12.75">
      <c r="A65" s="39" t="s">
        <v>184</v>
      </c>
      <c r="B65" s="39" t="s">
        <v>335</v>
      </c>
      <c r="C65" s="39" t="s">
        <v>335</v>
      </c>
    </row>
    <row r="66" spans="1:3" ht="12.75">
      <c r="A66" s="39" t="s">
        <v>184</v>
      </c>
      <c r="B66" s="39" t="s">
        <v>336</v>
      </c>
      <c r="C66" s="39" t="s">
        <v>336</v>
      </c>
    </row>
    <row r="67" spans="1:3" ht="12.75">
      <c r="A67" s="39" t="s">
        <v>184</v>
      </c>
      <c r="B67" s="39" t="s">
        <v>337</v>
      </c>
      <c r="C67" s="39" t="s">
        <v>337</v>
      </c>
    </row>
    <row r="68" spans="1:3" ht="12.75">
      <c r="A68" s="39" t="s">
        <v>184</v>
      </c>
      <c r="B68" s="39" t="s">
        <v>338</v>
      </c>
      <c r="C68" s="39" t="s">
        <v>338</v>
      </c>
    </row>
    <row r="69" spans="1:3" ht="12.75">
      <c r="A69" s="39" t="s">
        <v>184</v>
      </c>
      <c r="B69" s="39" t="s">
        <v>339</v>
      </c>
      <c r="C69" s="39" t="s">
        <v>339</v>
      </c>
    </row>
    <row r="70" spans="1:3" ht="12.75">
      <c r="A70" s="39" t="s">
        <v>184</v>
      </c>
      <c r="B70" s="39" t="s">
        <v>340</v>
      </c>
      <c r="C70" s="39" t="s">
        <v>340</v>
      </c>
    </row>
    <row r="71" spans="1:3" ht="12.75">
      <c r="A71" s="39" t="s">
        <v>184</v>
      </c>
      <c r="B71" s="39" t="s">
        <v>341</v>
      </c>
      <c r="C71" s="39" t="s">
        <v>341</v>
      </c>
    </row>
    <row r="72" spans="1:3" ht="12.75">
      <c r="A72" s="39" t="s">
        <v>184</v>
      </c>
      <c r="B72" s="39" t="s">
        <v>342</v>
      </c>
      <c r="C72" s="39" t="s">
        <v>342</v>
      </c>
    </row>
    <row r="73" spans="1:3" ht="12.75">
      <c r="A73" s="39" t="s">
        <v>184</v>
      </c>
      <c r="B73" s="39" t="s">
        <v>343</v>
      </c>
      <c r="C73" s="39" t="s">
        <v>343</v>
      </c>
    </row>
    <row r="74" spans="1:3" ht="12.75">
      <c r="A74" s="39" t="s">
        <v>184</v>
      </c>
      <c r="B74" s="39" t="s">
        <v>344</v>
      </c>
      <c r="C74" s="39" t="s">
        <v>344</v>
      </c>
    </row>
    <row r="75" spans="1:3" ht="12.75">
      <c r="A75" s="39" t="s">
        <v>184</v>
      </c>
      <c r="B75" s="39" t="s">
        <v>345</v>
      </c>
      <c r="C75" s="39" t="s">
        <v>345</v>
      </c>
    </row>
    <row r="76" spans="1:3" ht="12.75">
      <c r="A76" s="39" t="s">
        <v>184</v>
      </c>
      <c r="B76" s="39" t="s">
        <v>346</v>
      </c>
      <c r="C76" s="39" t="s">
        <v>346</v>
      </c>
    </row>
    <row r="77" spans="1:3" ht="12.75">
      <c r="A77" s="39" t="s">
        <v>184</v>
      </c>
      <c r="B77" s="39" t="s">
        <v>347</v>
      </c>
      <c r="C77" s="39" t="s">
        <v>347</v>
      </c>
    </row>
    <row r="78" spans="1:3" ht="12.75">
      <c r="A78" s="39" t="s">
        <v>184</v>
      </c>
      <c r="B78" s="39" t="s">
        <v>348</v>
      </c>
      <c r="C78" s="39" t="s">
        <v>348</v>
      </c>
    </row>
    <row r="79" spans="1:3" ht="12.75">
      <c r="A79" s="39" t="s">
        <v>184</v>
      </c>
      <c r="B79" s="39" t="s">
        <v>349</v>
      </c>
      <c r="C79" s="39" t="s">
        <v>349</v>
      </c>
    </row>
    <row r="80" spans="1:3" ht="12.75">
      <c r="A80" s="39" t="s">
        <v>184</v>
      </c>
      <c r="B80" s="39" t="s">
        <v>350</v>
      </c>
      <c r="C80" s="39" t="s">
        <v>350</v>
      </c>
    </row>
    <row r="81" spans="1:3" ht="12.75">
      <c r="A81" s="39" t="s">
        <v>184</v>
      </c>
      <c r="B81" s="39" t="s">
        <v>351</v>
      </c>
      <c r="C81" s="39" t="s">
        <v>351</v>
      </c>
    </row>
    <row r="82" spans="1:3" ht="12.75">
      <c r="A82" s="39" t="s">
        <v>184</v>
      </c>
      <c r="B82" s="39" t="s">
        <v>352</v>
      </c>
      <c r="C82" s="39" t="s">
        <v>352</v>
      </c>
    </row>
    <row r="83" spans="1:3" ht="12.75">
      <c r="A83" s="39" t="s">
        <v>184</v>
      </c>
      <c r="B83" s="39" t="s">
        <v>353</v>
      </c>
      <c r="C83" s="39" t="s">
        <v>353</v>
      </c>
    </row>
    <row r="84" spans="1:3" ht="12.75">
      <c r="A84" s="39" t="s">
        <v>184</v>
      </c>
      <c r="B84" s="39" t="s">
        <v>354</v>
      </c>
      <c r="C84" s="39" t="s">
        <v>354</v>
      </c>
    </row>
    <row r="85" spans="1:3" ht="12.75">
      <c r="A85" s="39" t="s">
        <v>184</v>
      </c>
      <c r="B85" s="39" t="s">
        <v>355</v>
      </c>
      <c r="C85" s="39" t="s">
        <v>355</v>
      </c>
    </row>
    <row r="86" spans="1:3" ht="12.75">
      <c r="A86" s="39" t="s">
        <v>184</v>
      </c>
      <c r="B86" s="39" t="s">
        <v>356</v>
      </c>
      <c r="C86" s="39" t="s">
        <v>356</v>
      </c>
    </row>
    <row r="87" spans="1:3" ht="12.75">
      <c r="A87" s="39" t="s">
        <v>184</v>
      </c>
      <c r="B87" s="39" t="s">
        <v>357</v>
      </c>
      <c r="C87" s="39" t="s">
        <v>357</v>
      </c>
    </row>
    <row r="88" spans="1:3" ht="12.75">
      <c r="A88" s="39" t="s">
        <v>184</v>
      </c>
      <c r="B88" s="39" t="s">
        <v>358</v>
      </c>
      <c r="C88" s="39" t="s">
        <v>358</v>
      </c>
    </row>
    <row r="89" spans="1:3" ht="12.75">
      <c r="A89" s="39" t="s">
        <v>184</v>
      </c>
      <c r="B89" s="39" t="s">
        <v>359</v>
      </c>
      <c r="C89" s="39" t="s">
        <v>359</v>
      </c>
    </row>
    <row r="90" spans="1:3" ht="12.75">
      <c r="A90" s="39" t="s">
        <v>184</v>
      </c>
      <c r="B90" s="39" t="s">
        <v>360</v>
      </c>
      <c r="C90" s="39" t="s">
        <v>360</v>
      </c>
    </row>
    <row r="91" spans="1:3" ht="12.75">
      <c r="A91" s="39" t="s">
        <v>184</v>
      </c>
      <c r="B91" s="39" t="s">
        <v>361</v>
      </c>
      <c r="C91" s="39" t="s">
        <v>361</v>
      </c>
    </row>
    <row r="92" spans="1:3" ht="12.75">
      <c r="A92" s="39" t="s">
        <v>184</v>
      </c>
      <c r="B92" s="39" t="s">
        <v>362</v>
      </c>
      <c r="C92" s="39" t="s">
        <v>362</v>
      </c>
    </row>
    <row r="93" spans="1:3" ht="12.75">
      <c r="A93" s="39" t="s">
        <v>184</v>
      </c>
      <c r="B93" s="39" t="s">
        <v>363</v>
      </c>
      <c r="C93" s="39" t="s">
        <v>363</v>
      </c>
    </row>
    <row r="94" spans="1:3" ht="12.75">
      <c r="A94" s="39" t="s">
        <v>184</v>
      </c>
      <c r="B94" s="39" t="s">
        <v>364</v>
      </c>
      <c r="C94" s="39" t="s">
        <v>364</v>
      </c>
    </row>
    <row r="95" spans="1:3" ht="12.75">
      <c r="A95" s="39" t="s">
        <v>184</v>
      </c>
      <c r="B95" s="39" t="s">
        <v>366</v>
      </c>
      <c r="C95" s="39" t="s">
        <v>366</v>
      </c>
    </row>
    <row r="96" spans="1:3" ht="12.75">
      <c r="A96" s="39" t="s">
        <v>184</v>
      </c>
      <c r="B96" s="39" t="s">
        <v>368</v>
      </c>
      <c r="C96" s="39" t="s">
        <v>368</v>
      </c>
    </row>
    <row r="97" spans="1:3" ht="12.75">
      <c r="A97" s="39" t="s">
        <v>184</v>
      </c>
      <c r="B97" s="39" t="s">
        <v>370</v>
      </c>
      <c r="C97" s="39" t="s">
        <v>370</v>
      </c>
    </row>
    <row r="98" spans="1:3" ht="12.75">
      <c r="A98" s="39" t="s">
        <v>184</v>
      </c>
      <c r="B98" s="39" t="s">
        <v>372</v>
      </c>
      <c r="C98" s="39" t="s">
        <v>372</v>
      </c>
    </row>
    <row r="99" spans="1:3" ht="12.75">
      <c r="A99" s="39" t="s">
        <v>184</v>
      </c>
      <c r="B99" s="39" t="s">
        <v>374</v>
      </c>
      <c r="C99" s="39" t="s">
        <v>374</v>
      </c>
    </row>
    <row r="100" spans="1:3" ht="12.75">
      <c r="A100" s="39" t="s">
        <v>184</v>
      </c>
      <c r="B100" s="39" t="s">
        <v>376</v>
      </c>
      <c r="C100" s="39" t="s">
        <v>376</v>
      </c>
    </row>
    <row r="101" spans="1:3" ht="12.75">
      <c r="A101" s="39" t="s">
        <v>184</v>
      </c>
      <c r="B101" s="39" t="s">
        <v>378</v>
      </c>
      <c r="C101" s="39" t="s">
        <v>378</v>
      </c>
    </row>
    <row r="102" spans="1:3" ht="12.75">
      <c r="A102" s="39" t="s">
        <v>184</v>
      </c>
      <c r="B102" s="39" t="s">
        <v>380</v>
      </c>
      <c r="C102" s="39" t="s">
        <v>380</v>
      </c>
    </row>
    <row r="103" spans="1:3" ht="12.75">
      <c r="A103" s="39" t="s">
        <v>184</v>
      </c>
      <c r="B103" s="39" t="s">
        <v>382</v>
      </c>
      <c r="C103" s="39" t="s">
        <v>382</v>
      </c>
    </row>
    <row r="104" spans="1:3" ht="12.75">
      <c r="A104" s="39" t="s">
        <v>184</v>
      </c>
      <c r="B104" s="39" t="s">
        <v>383</v>
      </c>
      <c r="C104" s="39" t="s">
        <v>383</v>
      </c>
    </row>
    <row r="105" spans="1:3" ht="12.75">
      <c r="A105" s="39" t="s">
        <v>184</v>
      </c>
      <c r="B105" s="39" t="s">
        <v>384</v>
      </c>
      <c r="C105" s="39" t="s">
        <v>384</v>
      </c>
    </row>
    <row r="106" spans="1:3" ht="12.75">
      <c r="A106" s="39" t="s">
        <v>184</v>
      </c>
      <c r="B106" s="39" t="s">
        <v>386</v>
      </c>
      <c r="C106" s="39" t="s">
        <v>386</v>
      </c>
    </row>
    <row r="107" spans="1:3" ht="12.75">
      <c r="A107" s="39" t="s">
        <v>184</v>
      </c>
      <c r="B107" s="39" t="s">
        <v>387</v>
      </c>
      <c r="C107" s="39" t="s">
        <v>387</v>
      </c>
    </row>
    <row r="108" spans="1:3" ht="12.75">
      <c r="A108" s="39" t="s">
        <v>184</v>
      </c>
      <c r="B108" s="39" t="s">
        <v>388</v>
      </c>
      <c r="C108" s="39" t="s">
        <v>388</v>
      </c>
    </row>
    <row r="109" spans="1:3" ht="12.75">
      <c r="A109" s="39" t="s">
        <v>184</v>
      </c>
      <c r="B109" s="39" t="s">
        <v>389</v>
      </c>
      <c r="C109" s="39" t="s">
        <v>389</v>
      </c>
    </row>
    <row r="110" spans="1:3" ht="12.75">
      <c r="A110" s="39" t="s">
        <v>184</v>
      </c>
      <c r="B110" s="39" t="s">
        <v>390</v>
      </c>
      <c r="C110" s="39" t="s">
        <v>390</v>
      </c>
    </row>
    <row r="111" spans="1:3" ht="12.75">
      <c r="A111" s="39" t="s">
        <v>184</v>
      </c>
      <c r="B111" s="39" t="s">
        <v>391</v>
      </c>
      <c r="C111" s="39" t="s">
        <v>391</v>
      </c>
    </row>
    <row r="112" spans="1:3" ht="12.75">
      <c r="A112" s="39" t="s">
        <v>184</v>
      </c>
      <c r="B112" s="39" t="s">
        <v>392</v>
      </c>
      <c r="C112" s="39" t="s">
        <v>392</v>
      </c>
    </row>
    <row r="113" spans="1:3" ht="12.75">
      <c r="A113" s="39" t="s">
        <v>184</v>
      </c>
      <c r="B113" s="39" t="s">
        <v>207</v>
      </c>
      <c r="C113" s="39" t="s">
        <v>393</v>
      </c>
    </row>
    <row r="114" spans="1:4" ht="12.75">
      <c r="A114" s="39" t="s">
        <v>184</v>
      </c>
      <c r="B114" s="39" t="s">
        <v>319</v>
      </c>
      <c r="C114" s="39" t="s">
        <v>385</v>
      </c>
      <c r="D114" s="39" t="s">
        <v>613</v>
      </c>
    </row>
    <row r="115" spans="1:4" ht="12.75">
      <c r="A115" s="39" t="s">
        <v>184</v>
      </c>
      <c r="B115" s="39" t="s">
        <v>394</v>
      </c>
      <c r="C115" s="39" t="s">
        <v>394</v>
      </c>
      <c r="D115" s="39" t="s">
        <v>178</v>
      </c>
    </row>
    <row r="116" spans="1:4" ht="12.75">
      <c r="A116" s="39" t="s">
        <v>184</v>
      </c>
      <c r="B116" s="39" t="s">
        <v>395</v>
      </c>
      <c r="C116" s="39" t="s">
        <v>395</v>
      </c>
      <c r="D116" s="39" t="s">
        <v>178</v>
      </c>
    </row>
    <row r="117" spans="1:4" ht="12.75">
      <c r="A117" s="39" t="s">
        <v>184</v>
      </c>
      <c r="B117" s="39" t="s">
        <v>396</v>
      </c>
      <c r="C117" s="39" t="s">
        <v>396</v>
      </c>
      <c r="D117" s="39" t="s">
        <v>178</v>
      </c>
    </row>
    <row r="118" spans="1:4" ht="12.75">
      <c r="A118" s="39" t="s">
        <v>184</v>
      </c>
      <c r="B118" s="39" t="s">
        <v>397</v>
      </c>
      <c r="C118" s="39" t="s">
        <v>397</v>
      </c>
      <c r="D118" s="39" t="s">
        <v>178</v>
      </c>
    </row>
    <row r="119" spans="1:3" ht="12.75">
      <c r="A119" s="39" t="s">
        <v>184</v>
      </c>
      <c r="B119" s="39" t="s">
        <v>207</v>
      </c>
      <c r="C119" s="39" t="s">
        <v>398</v>
      </c>
    </row>
    <row r="120" spans="1:4" ht="12.75">
      <c r="A120" s="39" t="s">
        <v>184</v>
      </c>
      <c r="B120" s="39" t="s">
        <v>319</v>
      </c>
      <c r="C120" s="39" t="s">
        <v>365</v>
      </c>
      <c r="D120" s="39" t="s">
        <v>613</v>
      </c>
    </row>
    <row r="121" spans="1:4" ht="12.75">
      <c r="A121" s="39" t="s">
        <v>184</v>
      </c>
      <c r="B121" s="39" t="s">
        <v>399</v>
      </c>
      <c r="C121" s="39" t="s">
        <v>399</v>
      </c>
      <c r="D121" s="39" t="s">
        <v>178</v>
      </c>
    </row>
    <row r="122" spans="1:4" ht="12.75">
      <c r="A122" s="39" t="s">
        <v>184</v>
      </c>
      <c r="B122" s="39" t="s">
        <v>400</v>
      </c>
      <c r="C122" s="39" t="s">
        <v>400</v>
      </c>
      <c r="D122" s="39" t="s">
        <v>178</v>
      </c>
    </row>
    <row r="123" spans="1:4" ht="12.75">
      <c r="A123" s="39" t="s">
        <v>184</v>
      </c>
      <c r="B123" s="39" t="s">
        <v>401</v>
      </c>
      <c r="C123" s="39" t="s">
        <v>401</v>
      </c>
      <c r="D123" s="39" t="s">
        <v>178</v>
      </c>
    </row>
    <row r="124" spans="1:4" ht="12.75">
      <c r="A124" s="39" t="s">
        <v>184</v>
      </c>
      <c r="B124" s="39" t="s">
        <v>402</v>
      </c>
      <c r="C124" s="39" t="s">
        <v>402</v>
      </c>
      <c r="D124" s="39" t="s">
        <v>178</v>
      </c>
    </row>
    <row r="125" spans="1:4" ht="12.75">
      <c r="A125" s="39" t="s">
        <v>184</v>
      </c>
      <c r="B125" s="39" t="s">
        <v>403</v>
      </c>
      <c r="C125" s="39" t="s">
        <v>403</v>
      </c>
      <c r="D125" s="39" t="s">
        <v>178</v>
      </c>
    </row>
    <row r="126" spans="1:4" ht="12.75">
      <c r="A126" s="39" t="s">
        <v>184</v>
      </c>
      <c r="B126" s="39" t="s">
        <v>404</v>
      </c>
      <c r="C126" s="39" t="s">
        <v>404</v>
      </c>
      <c r="D126" s="39" t="s">
        <v>178</v>
      </c>
    </row>
    <row r="127" spans="1:4" ht="12.75">
      <c r="A127" s="39" t="s">
        <v>184</v>
      </c>
      <c r="B127" s="39" t="s">
        <v>405</v>
      </c>
      <c r="C127" s="39" t="s">
        <v>405</v>
      </c>
      <c r="D127" s="39" t="s">
        <v>178</v>
      </c>
    </row>
    <row r="128" spans="1:4" ht="12.75">
      <c r="A128" s="39" t="s">
        <v>184</v>
      </c>
      <c r="B128" s="39" t="s">
        <v>406</v>
      </c>
      <c r="C128" s="39" t="s">
        <v>406</v>
      </c>
      <c r="D128" s="39" t="s">
        <v>178</v>
      </c>
    </row>
    <row r="129" spans="1:4" ht="12.75">
      <c r="A129" s="39" t="s">
        <v>184</v>
      </c>
      <c r="B129" s="39" t="s">
        <v>407</v>
      </c>
      <c r="C129" s="39" t="s">
        <v>407</v>
      </c>
      <c r="D129" s="39" t="s">
        <v>178</v>
      </c>
    </row>
    <row r="130" spans="1:4" ht="12.75">
      <c r="A130" s="39" t="s">
        <v>184</v>
      </c>
      <c r="B130" s="39" t="s">
        <v>408</v>
      </c>
      <c r="C130" s="39" t="s">
        <v>408</v>
      </c>
      <c r="D130" s="39" t="s">
        <v>178</v>
      </c>
    </row>
    <row r="131" spans="1:4" ht="12.75">
      <c r="A131" s="39" t="s">
        <v>184</v>
      </c>
      <c r="B131" s="39" t="s">
        <v>409</v>
      </c>
      <c r="C131" s="39" t="s">
        <v>409</v>
      </c>
      <c r="D131" s="39" t="s">
        <v>178</v>
      </c>
    </row>
    <row r="132" spans="1:4" ht="12.75">
      <c r="A132" s="39" t="s">
        <v>184</v>
      </c>
      <c r="B132" s="39" t="s">
        <v>410</v>
      </c>
      <c r="C132" s="39" t="s">
        <v>410</v>
      </c>
      <c r="D132" s="39" t="s">
        <v>178</v>
      </c>
    </row>
    <row r="133" spans="1:4" ht="12.75">
      <c r="A133" s="39" t="s">
        <v>184</v>
      </c>
      <c r="B133" s="39" t="s">
        <v>411</v>
      </c>
      <c r="C133" s="39" t="s">
        <v>411</v>
      </c>
      <c r="D133" s="39" t="s">
        <v>178</v>
      </c>
    </row>
    <row r="134" spans="1:4" ht="12.75">
      <c r="A134" s="39" t="s">
        <v>184</v>
      </c>
      <c r="B134" s="39" t="s">
        <v>412</v>
      </c>
      <c r="C134" s="39" t="s">
        <v>412</v>
      </c>
      <c r="D134" s="39" t="s">
        <v>178</v>
      </c>
    </row>
    <row r="135" spans="1:4" ht="12.75">
      <c r="A135" s="39" t="s">
        <v>184</v>
      </c>
      <c r="B135" s="39" t="s">
        <v>413</v>
      </c>
      <c r="C135" s="39" t="s">
        <v>413</v>
      </c>
      <c r="D135" s="39" t="s">
        <v>178</v>
      </c>
    </row>
    <row r="136" spans="1:4" ht="12.75">
      <c r="A136" s="39" t="s">
        <v>184</v>
      </c>
      <c r="B136" s="39" t="s">
        <v>414</v>
      </c>
      <c r="C136" s="39" t="s">
        <v>414</v>
      </c>
      <c r="D136" s="39" t="s">
        <v>178</v>
      </c>
    </row>
    <row r="137" spans="1:4" ht="12.75">
      <c r="A137" s="39" t="s">
        <v>184</v>
      </c>
      <c r="B137" s="39" t="s">
        <v>415</v>
      </c>
      <c r="C137" s="39" t="s">
        <v>415</v>
      </c>
      <c r="D137" s="39" t="s">
        <v>178</v>
      </c>
    </row>
    <row r="138" spans="1:4" ht="12.75">
      <c r="A138" s="39" t="s">
        <v>184</v>
      </c>
      <c r="B138" s="39" t="s">
        <v>416</v>
      </c>
      <c r="C138" s="39" t="s">
        <v>416</v>
      </c>
      <c r="D138" s="39" t="s">
        <v>178</v>
      </c>
    </row>
    <row r="139" spans="1:3" ht="12.75">
      <c r="A139" s="39" t="s">
        <v>184</v>
      </c>
      <c r="B139" s="39" t="s">
        <v>207</v>
      </c>
      <c r="C139" s="39" t="s">
        <v>417</v>
      </c>
    </row>
    <row r="140" spans="1:4" ht="12.75">
      <c r="A140" s="39" t="s">
        <v>184</v>
      </c>
      <c r="B140" s="39" t="s">
        <v>418</v>
      </c>
      <c r="C140" s="39" t="s">
        <v>367</v>
      </c>
      <c r="D140" s="39" t="s">
        <v>612</v>
      </c>
    </row>
    <row r="141" spans="1:4" ht="12.75">
      <c r="A141" s="39" t="s">
        <v>184</v>
      </c>
      <c r="B141" s="39" t="s">
        <v>419</v>
      </c>
      <c r="C141" s="39" t="s">
        <v>419</v>
      </c>
      <c r="D141" s="39" t="s">
        <v>178</v>
      </c>
    </row>
    <row r="142" spans="1:4" ht="12.75">
      <c r="A142" s="39" t="s">
        <v>184</v>
      </c>
      <c r="B142" s="39" t="s">
        <v>420</v>
      </c>
      <c r="C142" s="39" t="s">
        <v>420</v>
      </c>
      <c r="D142" s="39" t="s">
        <v>178</v>
      </c>
    </row>
    <row r="143" spans="1:4" ht="12.75">
      <c r="A143" s="39" t="s">
        <v>184</v>
      </c>
      <c r="B143" s="39" t="s">
        <v>421</v>
      </c>
      <c r="C143" s="39" t="s">
        <v>421</v>
      </c>
      <c r="D143" s="39" t="s">
        <v>178</v>
      </c>
    </row>
    <row r="144" spans="1:4" ht="12.75">
      <c r="A144" s="39" t="s">
        <v>184</v>
      </c>
      <c r="B144" s="39" t="s">
        <v>422</v>
      </c>
      <c r="C144" s="39" t="s">
        <v>422</v>
      </c>
      <c r="D144" s="39" t="s">
        <v>178</v>
      </c>
    </row>
    <row r="145" spans="1:4" ht="12.75">
      <c r="A145" s="39" t="s">
        <v>184</v>
      </c>
      <c r="B145" s="39" t="s">
        <v>423</v>
      </c>
      <c r="C145" s="39" t="s">
        <v>423</v>
      </c>
      <c r="D145" s="39" t="s">
        <v>178</v>
      </c>
    </row>
    <row r="146" spans="1:4" ht="12.75">
      <c r="A146" s="39" t="s">
        <v>184</v>
      </c>
      <c r="B146" s="39" t="s">
        <v>424</v>
      </c>
      <c r="C146" s="39" t="s">
        <v>424</v>
      </c>
      <c r="D146" s="39" t="s">
        <v>178</v>
      </c>
    </row>
    <row r="147" spans="1:4" ht="12.75">
      <c r="A147" s="39" t="s">
        <v>184</v>
      </c>
      <c r="B147" s="39" t="s">
        <v>425</v>
      </c>
      <c r="C147" s="39" t="s">
        <v>425</v>
      </c>
      <c r="D147" s="39" t="s">
        <v>178</v>
      </c>
    </row>
    <row r="148" spans="1:4" ht="12.75">
      <c r="A148" s="39" t="s">
        <v>184</v>
      </c>
      <c r="B148" s="39" t="s">
        <v>426</v>
      </c>
      <c r="C148" s="39" t="s">
        <v>426</v>
      </c>
      <c r="D148" s="39" t="s">
        <v>178</v>
      </c>
    </row>
    <row r="149" spans="1:4" ht="12.75">
      <c r="A149" s="39" t="s">
        <v>184</v>
      </c>
      <c r="B149" s="39" t="s">
        <v>614</v>
      </c>
      <c r="C149" s="39" t="s">
        <v>427</v>
      </c>
      <c r="D149" s="39" t="s">
        <v>178</v>
      </c>
    </row>
    <row r="150" spans="1:4" ht="12.75">
      <c r="A150" s="39" t="s">
        <v>184</v>
      </c>
      <c r="B150" s="39" t="s">
        <v>615</v>
      </c>
      <c r="C150" s="39" t="s">
        <v>428</v>
      </c>
      <c r="D150" s="39" t="s">
        <v>178</v>
      </c>
    </row>
    <row r="151" spans="1:4" ht="12.75">
      <c r="A151" s="39" t="s">
        <v>184</v>
      </c>
      <c r="B151" s="39" t="s">
        <v>429</v>
      </c>
      <c r="C151" s="39" t="s">
        <v>429</v>
      </c>
      <c r="D151" s="39" t="s">
        <v>178</v>
      </c>
    </row>
    <row r="152" spans="1:4" ht="12.75">
      <c r="A152" s="39" t="s">
        <v>184</v>
      </c>
      <c r="B152" s="39" t="s">
        <v>430</v>
      </c>
      <c r="C152" s="39" t="s">
        <v>430</v>
      </c>
      <c r="D152" s="39" t="s">
        <v>178</v>
      </c>
    </row>
    <row r="153" spans="1:4" ht="12.75">
      <c r="A153" s="39" t="s">
        <v>184</v>
      </c>
      <c r="B153" s="39" t="s">
        <v>431</v>
      </c>
      <c r="C153" s="39" t="s">
        <v>431</v>
      </c>
      <c r="D153" s="39" t="s">
        <v>178</v>
      </c>
    </row>
    <row r="154" spans="1:4" ht="12.75">
      <c r="A154" s="39" t="s">
        <v>184</v>
      </c>
      <c r="B154" s="39" t="s">
        <v>432</v>
      </c>
      <c r="C154" s="39" t="s">
        <v>432</v>
      </c>
      <c r="D154" s="39" t="s">
        <v>178</v>
      </c>
    </row>
    <row r="155" spans="1:3" ht="12.75">
      <c r="A155" s="39" t="s">
        <v>184</v>
      </c>
      <c r="B155" s="39" t="s">
        <v>207</v>
      </c>
      <c r="C155" s="39" t="s">
        <v>433</v>
      </c>
    </row>
    <row r="156" spans="1:4" ht="12.75">
      <c r="A156" s="39" t="s">
        <v>184</v>
      </c>
      <c r="B156" s="39" t="s">
        <v>418</v>
      </c>
      <c r="C156" s="39" t="s">
        <v>369</v>
      </c>
      <c r="D156" s="39" t="s">
        <v>612</v>
      </c>
    </row>
    <row r="157" spans="1:4" ht="12.75">
      <c r="A157" s="39" t="s">
        <v>184</v>
      </c>
      <c r="B157" s="39" t="s">
        <v>434</v>
      </c>
      <c r="C157" s="39" t="s">
        <v>434</v>
      </c>
      <c r="D157" s="39" t="s">
        <v>178</v>
      </c>
    </row>
    <row r="158" spans="1:4" ht="12.75">
      <c r="A158" s="39" t="s">
        <v>184</v>
      </c>
      <c r="B158" s="39" t="s">
        <v>651</v>
      </c>
      <c r="C158" s="39" t="s">
        <v>435</v>
      </c>
      <c r="D158" s="39" t="s">
        <v>178</v>
      </c>
    </row>
    <row r="159" spans="1:4" ht="12.75">
      <c r="A159" s="39" t="s">
        <v>184</v>
      </c>
      <c r="B159" s="39" t="s">
        <v>436</v>
      </c>
      <c r="C159" s="39" t="s">
        <v>436</v>
      </c>
      <c r="D159" s="39" t="s">
        <v>178</v>
      </c>
    </row>
    <row r="160" spans="1:4" ht="12.75">
      <c r="A160" s="39" t="s">
        <v>184</v>
      </c>
      <c r="B160" s="39" t="s">
        <v>652</v>
      </c>
      <c r="C160" s="39" t="s">
        <v>437</v>
      </c>
      <c r="D160" s="39" t="s">
        <v>178</v>
      </c>
    </row>
    <row r="161" spans="1:4" ht="12.75">
      <c r="A161" s="39" t="s">
        <v>184</v>
      </c>
      <c r="B161" s="39" t="s">
        <v>438</v>
      </c>
      <c r="C161" s="39" t="s">
        <v>438</v>
      </c>
      <c r="D161" s="39" t="s">
        <v>178</v>
      </c>
    </row>
    <row r="162" spans="1:4" ht="12.75">
      <c r="A162" s="39" t="s">
        <v>184</v>
      </c>
      <c r="B162" s="39" t="s">
        <v>439</v>
      </c>
      <c r="C162" s="39" t="s">
        <v>439</v>
      </c>
      <c r="D162" s="39" t="s">
        <v>178</v>
      </c>
    </row>
    <row r="163" spans="1:4" ht="12.75">
      <c r="A163" s="39" t="s">
        <v>184</v>
      </c>
      <c r="B163" s="39" t="s">
        <v>440</v>
      </c>
      <c r="C163" s="39" t="s">
        <v>440</v>
      </c>
      <c r="D163" s="39" t="s">
        <v>178</v>
      </c>
    </row>
    <row r="164" spans="1:4" ht="12.75">
      <c r="A164" s="39" t="s">
        <v>184</v>
      </c>
      <c r="B164" s="39" t="s">
        <v>441</v>
      </c>
      <c r="C164" s="39" t="s">
        <v>441</v>
      </c>
      <c r="D164" s="39" t="s">
        <v>178</v>
      </c>
    </row>
    <row r="165" spans="1:3" ht="12.75">
      <c r="A165" s="39" t="s">
        <v>184</v>
      </c>
      <c r="B165" s="39" t="s">
        <v>207</v>
      </c>
      <c r="C165" s="39" t="s">
        <v>442</v>
      </c>
    </row>
    <row r="166" spans="1:4" ht="12.75">
      <c r="A166" s="39" t="s">
        <v>184</v>
      </c>
      <c r="B166" s="39" t="s">
        <v>418</v>
      </c>
      <c r="C166" s="39" t="s">
        <v>371</v>
      </c>
      <c r="D166" s="39" t="s">
        <v>612</v>
      </c>
    </row>
    <row r="167" spans="1:4" ht="12.75">
      <c r="A167" s="39" t="s">
        <v>184</v>
      </c>
      <c r="B167" s="39" t="s">
        <v>443</v>
      </c>
      <c r="C167" s="39" t="s">
        <v>443</v>
      </c>
      <c r="D167" s="39" t="s">
        <v>178</v>
      </c>
    </row>
    <row r="168" spans="1:4" ht="12.75">
      <c r="A168" s="39" t="s">
        <v>184</v>
      </c>
      <c r="B168" s="39" t="s">
        <v>444</v>
      </c>
      <c r="C168" s="39" t="s">
        <v>444</v>
      </c>
      <c r="D168" s="39" t="s">
        <v>178</v>
      </c>
    </row>
    <row r="169" spans="1:4" ht="12.75">
      <c r="A169" s="39" t="s">
        <v>184</v>
      </c>
      <c r="B169" s="39" t="s">
        <v>445</v>
      </c>
      <c r="C169" s="39" t="s">
        <v>445</v>
      </c>
      <c r="D169" s="39" t="s">
        <v>178</v>
      </c>
    </row>
    <row r="170" spans="1:4" ht="12.75">
      <c r="A170" s="39" t="s">
        <v>184</v>
      </c>
      <c r="B170" s="39" t="s">
        <v>446</v>
      </c>
      <c r="C170" s="39" t="s">
        <v>446</v>
      </c>
      <c r="D170" s="39" t="s">
        <v>178</v>
      </c>
    </row>
    <row r="171" spans="1:4" ht="12.75">
      <c r="A171" s="39" t="s">
        <v>184</v>
      </c>
      <c r="B171" s="39" t="s">
        <v>447</v>
      </c>
      <c r="C171" s="39" t="s">
        <v>447</v>
      </c>
      <c r="D171" s="39" t="s">
        <v>178</v>
      </c>
    </row>
    <row r="172" spans="1:4" ht="12.75">
      <c r="A172" s="39" t="s">
        <v>184</v>
      </c>
      <c r="B172" s="39" t="s">
        <v>448</v>
      </c>
      <c r="C172" s="39" t="s">
        <v>448</v>
      </c>
      <c r="D172" s="39" t="s">
        <v>178</v>
      </c>
    </row>
    <row r="173" spans="1:4" ht="12.75">
      <c r="A173" s="39" t="s">
        <v>184</v>
      </c>
      <c r="B173" s="39" t="s">
        <v>449</v>
      </c>
      <c r="C173" s="39" t="s">
        <v>449</v>
      </c>
      <c r="D173" s="39" t="s">
        <v>178</v>
      </c>
    </row>
    <row r="174" spans="1:4" ht="12.75">
      <c r="A174" s="39" t="s">
        <v>184</v>
      </c>
      <c r="B174" s="39" t="s">
        <v>450</v>
      </c>
      <c r="C174" s="39" t="s">
        <v>450</v>
      </c>
      <c r="D174" s="39" t="s">
        <v>178</v>
      </c>
    </row>
    <row r="175" spans="1:4" ht="12.75">
      <c r="A175" s="39" t="s">
        <v>184</v>
      </c>
      <c r="B175" s="39" t="s">
        <v>451</v>
      </c>
      <c r="C175" s="39" t="s">
        <v>451</v>
      </c>
      <c r="D175" s="39" t="s">
        <v>178</v>
      </c>
    </row>
    <row r="176" spans="1:4" ht="12.75">
      <c r="A176" s="39" t="s">
        <v>184</v>
      </c>
      <c r="B176" s="39" t="s">
        <v>452</v>
      </c>
      <c r="C176" s="39" t="s">
        <v>452</v>
      </c>
      <c r="D176" s="39" t="s">
        <v>178</v>
      </c>
    </row>
    <row r="177" spans="1:4" ht="12.75">
      <c r="A177" s="39" t="s">
        <v>184</v>
      </c>
      <c r="B177" s="39" t="s">
        <v>453</v>
      </c>
      <c r="C177" s="39" t="s">
        <v>453</v>
      </c>
      <c r="D177" s="39" t="s">
        <v>178</v>
      </c>
    </row>
    <row r="178" spans="1:4" ht="12.75">
      <c r="A178" s="39" t="s">
        <v>184</v>
      </c>
      <c r="B178" s="39" t="s">
        <v>454</v>
      </c>
      <c r="C178" s="39" t="s">
        <v>454</v>
      </c>
      <c r="D178" s="39" t="s">
        <v>178</v>
      </c>
    </row>
    <row r="179" spans="1:4" ht="12.75">
      <c r="A179" s="39" t="s">
        <v>184</v>
      </c>
      <c r="B179" s="39" t="s">
        <v>455</v>
      </c>
      <c r="C179" s="39" t="s">
        <v>455</v>
      </c>
      <c r="D179" s="39" t="s">
        <v>178</v>
      </c>
    </row>
    <row r="180" spans="1:4" ht="12.75">
      <c r="A180" s="39" t="s">
        <v>184</v>
      </c>
      <c r="B180" s="39" t="s">
        <v>456</v>
      </c>
      <c r="C180" s="39" t="s">
        <v>456</v>
      </c>
      <c r="D180" s="39" t="s">
        <v>178</v>
      </c>
    </row>
    <row r="181" spans="1:4" ht="12.75">
      <c r="A181" s="39" t="s">
        <v>184</v>
      </c>
      <c r="B181" s="39" t="s">
        <v>457</v>
      </c>
      <c r="C181" s="39" t="s">
        <v>457</v>
      </c>
      <c r="D181" s="39" t="s">
        <v>178</v>
      </c>
    </row>
    <row r="182" spans="1:4" ht="12.75">
      <c r="A182" s="39" t="s">
        <v>184</v>
      </c>
      <c r="B182" s="39" t="s">
        <v>458</v>
      </c>
      <c r="C182" s="39" t="s">
        <v>458</v>
      </c>
      <c r="D182" s="39" t="s">
        <v>178</v>
      </c>
    </row>
    <row r="183" spans="1:4" ht="12.75">
      <c r="A183" s="39" t="s">
        <v>184</v>
      </c>
      <c r="B183" s="39" t="s">
        <v>459</v>
      </c>
      <c r="C183" s="39" t="s">
        <v>459</v>
      </c>
      <c r="D183" s="39" t="s">
        <v>178</v>
      </c>
    </row>
    <row r="184" spans="1:4" ht="12.75">
      <c r="A184" s="39" t="s">
        <v>184</v>
      </c>
      <c r="B184" s="39" t="s">
        <v>460</v>
      </c>
      <c r="C184" s="39" t="s">
        <v>460</v>
      </c>
      <c r="D184" s="39" t="s">
        <v>178</v>
      </c>
    </row>
    <row r="185" spans="1:4" ht="12.75">
      <c r="A185" s="39" t="s">
        <v>184</v>
      </c>
      <c r="B185" s="39" t="s">
        <v>461</v>
      </c>
      <c r="C185" s="39" t="s">
        <v>461</v>
      </c>
      <c r="D185" s="39" t="s">
        <v>178</v>
      </c>
    </row>
    <row r="186" spans="1:4" ht="12.75">
      <c r="A186" s="39" t="s">
        <v>184</v>
      </c>
      <c r="B186" s="39" t="s">
        <v>462</v>
      </c>
      <c r="C186" s="39" t="s">
        <v>462</v>
      </c>
      <c r="D186" s="39" t="s">
        <v>178</v>
      </c>
    </row>
    <row r="187" spans="1:4" ht="12.75">
      <c r="A187" s="39" t="s">
        <v>184</v>
      </c>
      <c r="B187" s="39" t="s">
        <v>463</v>
      </c>
      <c r="C187" s="39" t="s">
        <v>463</v>
      </c>
      <c r="D187" s="39" t="s">
        <v>178</v>
      </c>
    </row>
    <row r="188" spans="1:4" ht="12.75">
      <c r="A188" s="39" t="s">
        <v>184</v>
      </c>
      <c r="B188" s="39" t="s">
        <v>464</v>
      </c>
      <c r="C188" s="39" t="s">
        <v>464</v>
      </c>
      <c r="D188" s="39" t="s">
        <v>178</v>
      </c>
    </row>
    <row r="189" spans="1:4" ht="12.75">
      <c r="A189" s="39" t="s">
        <v>184</v>
      </c>
      <c r="B189" s="39" t="s">
        <v>465</v>
      </c>
      <c r="C189" s="39" t="s">
        <v>465</v>
      </c>
      <c r="D189" s="39" t="s">
        <v>178</v>
      </c>
    </row>
    <row r="190" spans="1:4" ht="12.75">
      <c r="A190" s="39" t="s">
        <v>184</v>
      </c>
      <c r="B190" s="39" t="s">
        <v>466</v>
      </c>
      <c r="C190" s="39" t="s">
        <v>466</v>
      </c>
      <c r="D190" s="39" t="s">
        <v>178</v>
      </c>
    </row>
    <row r="191" spans="1:4" ht="12.75">
      <c r="A191" s="39" t="s">
        <v>184</v>
      </c>
      <c r="B191" s="39" t="s">
        <v>467</v>
      </c>
      <c r="C191" s="39" t="s">
        <v>467</v>
      </c>
      <c r="D191" s="39" t="s">
        <v>178</v>
      </c>
    </row>
    <row r="192" spans="1:4" ht="12.75">
      <c r="A192" s="39" t="s">
        <v>184</v>
      </c>
      <c r="B192" s="39" t="s">
        <v>468</v>
      </c>
      <c r="C192" s="39" t="s">
        <v>468</v>
      </c>
      <c r="D192" s="39" t="s">
        <v>178</v>
      </c>
    </row>
    <row r="193" spans="1:4" ht="12.75">
      <c r="A193" s="39" t="s">
        <v>184</v>
      </c>
      <c r="B193" s="39" t="s">
        <v>469</v>
      </c>
      <c r="C193" s="39" t="s">
        <v>469</v>
      </c>
      <c r="D193" s="39" t="s">
        <v>178</v>
      </c>
    </row>
    <row r="194" spans="1:4" ht="12.75">
      <c r="A194" s="39" t="s">
        <v>184</v>
      </c>
      <c r="B194" s="39" t="s">
        <v>470</v>
      </c>
      <c r="C194" s="39" t="s">
        <v>470</v>
      </c>
      <c r="D194" s="39" t="s">
        <v>178</v>
      </c>
    </row>
    <row r="195" spans="1:4" ht="12.75">
      <c r="A195" s="39" t="s">
        <v>184</v>
      </c>
      <c r="B195" s="39" t="s">
        <v>471</v>
      </c>
      <c r="C195" s="39" t="s">
        <v>471</v>
      </c>
      <c r="D195" s="39" t="s">
        <v>178</v>
      </c>
    </row>
    <row r="196" spans="1:4" ht="12.75">
      <c r="A196" s="39" t="s">
        <v>184</v>
      </c>
      <c r="B196" s="39" t="s">
        <v>472</v>
      </c>
      <c r="C196" s="39" t="s">
        <v>472</v>
      </c>
      <c r="D196" s="39" t="s">
        <v>178</v>
      </c>
    </row>
    <row r="197" spans="1:4" ht="12.75">
      <c r="A197" s="39" t="s">
        <v>184</v>
      </c>
      <c r="B197" s="39" t="s">
        <v>473</v>
      </c>
      <c r="C197" s="39" t="s">
        <v>473</v>
      </c>
      <c r="D197" s="39" t="s">
        <v>178</v>
      </c>
    </row>
    <row r="198" spans="1:4" ht="12.75">
      <c r="A198" s="39" t="s">
        <v>184</v>
      </c>
      <c r="B198" s="39" t="s">
        <v>474</v>
      </c>
      <c r="C198" s="39" t="s">
        <v>474</v>
      </c>
      <c r="D198" s="39" t="s">
        <v>178</v>
      </c>
    </row>
    <row r="199" spans="1:4" ht="12.75">
      <c r="A199" s="39" t="s">
        <v>184</v>
      </c>
      <c r="B199" s="39" t="s">
        <v>475</v>
      </c>
      <c r="C199" s="39" t="s">
        <v>475</v>
      </c>
      <c r="D199" s="39" t="s">
        <v>178</v>
      </c>
    </row>
    <row r="200" spans="1:4" ht="12.75">
      <c r="A200" s="39" t="s">
        <v>184</v>
      </c>
      <c r="B200" s="39" t="s">
        <v>476</v>
      </c>
      <c r="C200" s="39" t="s">
        <v>476</v>
      </c>
      <c r="D200" s="39" t="s">
        <v>178</v>
      </c>
    </row>
    <row r="201" spans="1:4" ht="12.75">
      <c r="A201" s="39" t="s">
        <v>184</v>
      </c>
      <c r="B201" s="39" t="s">
        <v>477</v>
      </c>
      <c r="C201" s="39" t="s">
        <v>477</v>
      </c>
      <c r="D201" s="39" t="s">
        <v>178</v>
      </c>
    </row>
    <row r="202" spans="1:4" ht="12.75">
      <c r="A202" s="39" t="s">
        <v>184</v>
      </c>
      <c r="B202" s="39" t="s">
        <v>478</v>
      </c>
      <c r="C202" s="39" t="s">
        <v>478</v>
      </c>
      <c r="D202" s="39" t="s">
        <v>178</v>
      </c>
    </row>
    <row r="203" spans="1:4" ht="12.75">
      <c r="A203" s="39" t="s">
        <v>184</v>
      </c>
      <c r="B203" s="39" t="s">
        <v>479</v>
      </c>
      <c r="C203" s="39" t="s">
        <v>479</v>
      </c>
      <c r="D203" s="39" t="s">
        <v>178</v>
      </c>
    </row>
    <row r="204" spans="1:4" ht="12.75">
      <c r="A204" s="39" t="s">
        <v>184</v>
      </c>
      <c r="B204" s="39" t="s">
        <v>480</v>
      </c>
      <c r="C204" s="39" t="s">
        <v>480</v>
      </c>
      <c r="D204" s="39" t="s">
        <v>178</v>
      </c>
    </row>
    <row r="205" spans="1:4" ht="12.75">
      <c r="A205" s="39" t="s">
        <v>184</v>
      </c>
      <c r="B205" s="39" t="s">
        <v>481</v>
      </c>
      <c r="C205" s="39" t="s">
        <v>481</v>
      </c>
      <c r="D205" s="39" t="s">
        <v>178</v>
      </c>
    </row>
    <row r="206" spans="1:4" ht="12.75">
      <c r="A206" s="39" t="s">
        <v>184</v>
      </c>
      <c r="B206" s="39" t="s">
        <v>482</v>
      </c>
      <c r="C206" s="39" t="s">
        <v>482</v>
      </c>
      <c r="D206" s="39" t="s">
        <v>178</v>
      </c>
    </row>
    <row r="207" spans="1:4" ht="12.75">
      <c r="A207" s="39" t="s">
        <v>184</v>
      </c>
      <c r="B207" s="39" t="s">
        <v>483</v>
      </c>
      <c r="C207" s="39" t="s">
        <v>483</v>
      </c>
      <c r="D207" s="39" t="s">
        <v>178</v>
      </c>
    </row>
    <row r="208" spans="1:4" ht="12.75">
      <c r="A208" s="39" t="s">
        <v>184</v>
      </c>
      <c r="B208" s="39" t="s">
        <v>484</v>
      </c>
      <c r="C208" s="39" t="s">
        <v>484</v>
      </c>
      <c r="D208" s="39" t="s">
        <v>178</v>
      </c>
    </row>
    <row r="209" spans="1:4" ht="12.75">
      <c r="A209" s="39" t="s">
        <v>184</v>
      </c>
      <c r="B209" s="39" t="s">
        <v>485</v>
      </c>
      <c r="C209" s="39" t="s">
        <v>485</v>
      </c>
      <c r="D209" s="39" t="s">
        <v>178</v>
      </c>
    </row>
    <row r="210" spans="1:4" ht="12.75">
      <c r="A210" s="39" t="s">
        <v>184</v>
      </c>
      <c r="B210" s="39" t="s">
        <v>486</v>
      </c>
      <c r="C210" s="39" t="s">
        <v>486</v>
      </c>
      <c r="D210" s="39" t="s">
        <v>178</v>
      </c>
    </row>
    <row r="211" spans="1:4" ht="12.75">
      <c r="A211" s="39" t="s">
        <v>184</v>
      </c>
      <c r="B211" s="39" t="s">
        <v>487</v>
      </c>
      <c r="C211" s="39" t="s">
        <v>487</v>
      </c>
      <c r="D211" s="39" t="s">
        <v>178</v>
      </c>
    </row>
    <row r="212" spans="1:4" ht="12.75">
      <c r="A212" s="39" t="s">
        <v>184</v>
      </c>
      <c r="B212" s="39" t="s">
        <v>488</v>
      </c>
      <c r="C212" s="39" t="s">
        <v>488</v>
      </c>
      <c r="D212" s="39" t="s">
        <v>178</v>
      </c>
    </row>
    <row r="213" spans="1:4" ht="12.75">
      <c r="A213" s="39" t="s">
        <v>184</v>
      </c>
      <c r="B213" s="39" t="s">
        <v>489</v>
      </c>
      <c r="C213" s="39" t="s">
        <v>489</v>
      </c>
      <c r="D213" s="39" t="s">
        <v>178</v>
      </c>
    </row>
    <row r="214" spans="1:4" ht="12.75">
      <c r="A214" s="39" t="s">
        <v>184</v>
      </c>
      <c r="B214" s="39" t="s">
        <v>490</v>
      </c>
      <c r="C214" s="39" t="s">
        <v>490</v>
      </c>
      <c r="D214" s="39" t="s">
        <v>178</v>
      </c>
    </row>
    <row r="215" spans="1:4" ht="12.75">
      <c r="A215" s="39" t="s">
        <v>184</v>
      </c>
      <c r="B215" s="39" t="s">
        <v>491</v>
      </c>
      <c r="C215" s="39" t="s">
        <v>491</v>
      </c>
      <c r="D215" s="39" t="s">
        <v>178</v>
      </c>
    </row>
    <row r="216" spans="1:4" ht="12.75">
      <c r="A216" s="39" t="s">
        <v>184</v>
      </c>
      <c r="B216" s="39" t="s">
        <v>492</v>
      </c>
      <c r="C216" s="39" t="s">
        <v>492</v>
      </c>
      <c r="D216" s="39" t="s">
        <v>178</v>
      </c>
    </row>
    <row r="217" spans="1:4" ht="12.75">
      <c r="A217" s="39" t="s">
        <v>184</v>
      </c>
      <c r="B217" s="39" t="s">
        <v>493</v>
      </c>
      <c r="C217" s="39" t="s">
        <v>493</v>
      </c>
      <c r="D217" s="39" t="s">
        <v>178</v>
      </c>
    </row>
    <row r="218" spans="1:4" ht="12.75">
      <c r="A218" s="39" t="s">
        <v>184</v>
      </c>
      <c r="B218" s="39" t="s">
        <v>494</v>
      </c>
      <c r="C218" s="39" t="s">
        <v>494</v>
      </c>
      <c r="D218" s="39" t="s">
        <v>178</v>
      </c>
    </row>
    <row r="219" spans="1:4" ht="12.75">
      <c r="A219" s="39" t="s">
        <v>184</v>
      </c>
      <c r="B219" s="39" t="s">
        <v>495</v>
      </c>
      <c r="C219" s="39" t="s">
        <v>495</v>
      </c>
      <c r="D219" s="39" t="s">
        <v>178</v>
      </c>
    </row>
    <row r="220" spans="1:4" ht="12.75">
      <c r="A220" s="39" t="s">
        <v>184</v>
      </c>
      <c r="B220" s="39" t="s">
        <v>496</v>
      </c>
      <c r="C220" s="39" t="s">
        <v>496</v>
      </c>
      <c r="D220" s="39" t="s">
        <v>178</v>
      </c>
    </row>
    <row r="221" spans="1:4" ht="12.75">
      <c r="A221" s="39" t="s">
        <v>184</v>
      </c>
      <c r="B221" s="39" t="s">
        <v>497</v>
      </c>
      <c r="C221" s="39" t="s">
        <v>497</v>
      </c>
      <c r="D221" s="39" t="s">
        <v>178</v>
      </c>
    </row>
    <row r="222" spans="1:4" ht="12.75">
      <c r="A222" s="39" t="s">
        <v>184</v>
      </c>
      <c r="B222" s="39" t="s">
        <v>498</v>
      </c>
      <c r="C222" s="39" t="s">
        <v>498</v>
      </c>
      <c r="D222" s="39" t="s">
        <v>178</v>
      </c>
    </row>
    <row r="223" spans="1:4" ht="12.75">
      <c r="A223" s="39" t="s">
        <v>184</v>
      </c>
      <c r="B223" s="39" t="s">
        <v>499</v>
      </c>
      <c r="C223" s="39" t="s">
        <v>499</v>
      </c>
      <c r="D223" s="39" t="s">
        <v>178</v>
      </c>
    </row>
    <row r="224" spans="1:4" ht="12.75">
      <c r="A224" s="39" t="s">
        <v>184</v>
      </c>
      <c r="B224" s="39" t="s">
        <v>500</v>
      </c>
      <c r="C224" s="39" t="s">
        <v>500</v>
      </c>
      <c r="D224" s="39" t="s">
        <v>178</v>
      </c>
    </row>
    <row r="225" spans="1:4" ht="12.75">
      <c r="A225" s="39" t="s">
        <v>184</v>
      </c>
      <c r="B225" s="39" t="s">
        <v>501</v>
      </c>
      <c r="C225" s="39" t="s">
        <v>501</v>
      </c>
      <c r="D225" s="39" t="s">
        <v>178</v>
      </c>
    </row>
    <row r="226" spans="1:4" ht="12.75">
      <c r="A226" s="39" t="s">
        <v>184</v>
      </c>
      <c r="B226" s="39" t="s">
        <v>502</v>
      </c>
      <c r="C226" s="39" t="s">
        <v>502</v>
      </c>
      <c r="D226" s="39" t="s">
        <v>178</v>
      </c>
    </row>
    <row r="227" spans="1:4" ht="12.75">
      <c r="A227" s="39" t="s">
        <v>184</v>
      </c>
      <c r="B227" s="39" t="s">
        <v>503</v>
      </c>
      <c r="C227" s="39" t="s">
        <v>503</v>
      </c>
      <c r="D227" s="39" t="s">
        <v>178</v>
      </c>
    </row>
    <row r="228" spans="1:4" ht="12.75">
      <c r="A228" s="39" t="s">
        <v>184</v>
      </c>
      <c r="B228" s="39" t="s">
        <v>504</v>
      </c>
      <c r="C228" s="39" t="s">
        <v>504</v>
      </c>
      <c r="D228" s="39" t="s">
        <v>178</v>
      </c>
    </row>
    <row r="229" spans="1:4" ht="12.75">
      <c r="A229" s="39" t="s">
        <v>184</v>
      </c>
      <c r="B229" s="39" t="s">
        <v>505</v>
      </c>
      <c r="C229" s="39" t="s">
        <v>505</v>
      </c>
      <c r="D229" s="39" t="s">
        <v>178</v>
      </c>
    </row>
    <row r="230" spans="1:4" ht="12.75">
      <c r="A230" s="39" t="s">
        <v>184</v>
      </c>
      <c r="B230" s="39" t="s">
        <v>506</v>
      </c>
      <c r="C230" s="39" t="s">
        <v>506</v>
      </c>
      <c r="D230" s="39" t="s">
        <v>178</v>
      </c>
    </row>
    <row r="231" spans="1:4" ht="12.75">
      <c r="A231" s="39" t="s">
        <v>184</v>
      </c>
      <c r="B231" s="39" t="s">
        <v>507</v>
      </c>
      <c r="C231" s="39" t="s">
        <v>507</v>
      </c>
      <c r="D231" s="39" t="s">
        <v>178</v>
      </c>
    </row>
    <row r="232" spans="1:4" ht="12.75">
      <c r="A232" s="39" t="s">
        <v>184</v>
      </c>
      <c r="B232" s="39" t="s">
        <v>508</v>
      </c>
      <c r="C232" s="39" t="s">
        <v>508</v>
      </c>
      <c r="D232" s="39" t="s">
        <v>178</v>
      </c>
    </row>
    <row r="233" spans="1:4" ht="12.75">
      <c r="A233" s="39" t="s">
        <v>184</v>
      </c>
      <c r="B233" s="39" t="s">
        <v>509</v>
      </c>
      <c r="C233" s="39" t="s">
        <v>509</v>
      </c>
      <c r="D233" s="39" t="s">
        <v>178</v>
      </c>
    </row>
    <row r="234" spans="1:4" ht="12.75">
      <c r="A234" s="39" t="s">
        <v>184</v>
      </c>
      <c r="B234" s="39" t="s">
        <v>510</v>
      </c>
      <c r="C234" s="39" t="s">
        <v>510</v>
      </c>
      <c r="D234" s="39" t="s">
        <v>178</v>
      </c>
    </row>
    <row r="235" spans="1:4" ht="12.75">
      <c r="A235" s="39" t="s">
        <v>184</v>
      </c>
      <c r="B235" s="39" t="s">
        <v>511</v>
      </c>
      <c r="C235" s="39" t="s">
        <v>511</v>
      </c>
      <c r="D235" s="39" t="s">
        <v>178</v>
      </c>
    </row>
    <row r="236" spans="1:4" ht="12.75">
      <c r="A236" s="39" t="s">
        <v>184</v>
      </c>
      <c r="B236" s="39" t="s">
        <v>512</v>
      </c>
      <c r="C236" s="39" t="s">
        <v>512</v>
      </c>
      <c r="D236" s="39" t="s">
        <v>178</v>
      </c>
    </row>
    <row r="237" spans="1:4" ht="12.75">
      <c r="A237" s="39" t="s">
        <v>184</v>
      </c>
      <c r="B237" s="39" t="s">
        <v>513</v>
      </c>
      <c r="C237" s="39" t="s">
        <v>513</v>
      </c>
      <c r="D237" s="39" t="s">
        <v>178</v>
      </c>
    </row>
    <row r="238" spans="1:4" ht="12.75">
      <c r="A238" s="39" t="s">
        <v>184</v>
      </c>
      <c r="B238" s="39" t="s">
        <v>514</v>
      </c>
      <c r="C238" s="39" t="s">
        <v>514</v>
      </c>
      <c r="D238" s="39" t="s">
        <v>178</v>
      </c>
    </row>
    <row r="239" spans="1:4" ht="12.75">
      <c r="A239" s="39" t="s">
        <v>184</v>
      </c>
      <c r="B239" s="39" t="s">
        <v>515</v>
      </c>
      <c r="C239" s="39" t="s">
        <v>515</v>
      </c>
      <c r="D239" s="39" t="s">
        <v>178</v>
      </c>
    </row>
    <row r="240" spans="1:4" ht="12.75">
      <c r="A240" s="39" t="s">
        <v>184</v>
      </c>
      <c r="B240" s="39" t="s">
        <v>516</v>
      </c>
      <c r="C240" s="39" t="s">
        <v>516</v>
      </c>
      <c r="D240" s="39" t="s">
        <v>178</v>
      </c>
    </row>
    <row r="241" spans="1:4" ht="12.75">
      <c r="A241" s="39" t="s">
        <v>184</v>
      </c>
      <c r="B241" s="39" t="s">
        <v>517</v>
      </c>
      <c r="C241" s="39" t="s">
        <v>517</v>
      </c>
      <c r="D241" s="39" t="s">
        <v>178</v>
      </c>
    </row>
    <row r="242" spans="1:4" ht="12.75">
      <c r="A242" s="39" t="s">
        <v>184</v>
      </c>
      <c r="B242" s="39" t="s">
        <v>518</v>
      </c>
      <c r="C242" s="39" t="s">
        <v>518</v>
      </c>
      <c r="D242" s="39" t="s">
        <v>178</v>
      </c>
    </row>
    <row r="243" spans="1:4" ht="12.75">
      <c r="A243" s="39" t="s">
        <v>184</v>
      </c>
      <c r="B243" s="39" t="s">
        <v>519</v>
      </c>
      <c r="C243" s="39" t="s">
        <v>519</v>
      </c>
      <c r="D243" s="39" t="s">
        <v>178</v>
      </c>
    </row>
    <row r="244" spans="1:4" ht="12.75">
      <c r="A244" s="39" t="s">
        <v>184</v>
      </c>
      <c r="B244" s="39" t="s">
        <v>520</v>
      </c>
      <c r="C244" s="39" t="s">
        <v>520</v>
      </c>
      <c r="D244" s="39" t="s">
        <v>178</v>
      </c>
    </row>
    <row r="245" spans="1:4" ht="12.75">
      <c r="A245" s="39" t="s">
        <v>184</v>
      </c>
      <c r="B245" s="39" t="s">
        <v>521</v>
      </c>
      <c r="C245" s="39" t="s">
        <v>521</v>
      </c>
      <c r="D245" s="39" t="s">
        <v>178</v>
      </c>
    </row>
    <row r="246" spans="1:4" ht="12.75">
      <c r="A246" s="39" t="s">
        <v>184</v>
      </c>
      <c r="B246" s="39" t="s">
        <v>522</v>
      </c>
      <c r="C246" s="39" t="s">
        <v>522</v>
      </c>
      <c r="D246" s="39" t="s">
        <v>178</v>
      </c>
    </row>
    <row r="247" spans="1:4" ht="12.75">
      <c r="A247" s="39" t="s">
        <v>184</v>
      </c>
      <c r="B247" s="39" t="s">
        <v>523</v>
      </c>
      <c r="C247" s="39" t="s">
        <v>523</v>
      </c>
      <c r="D247" s="39" t="s">
        <v>178</v>
      </c>
    </row>
    <row r="248" spans="1:4" ht="12.75">
      <c r="A248" s="39" t="s">
        <v>184</v>
      </c>
      <c r="B248" s="39" t="s">
        <v>524</v>
      </c>
      <c r="C248" s="39" t="s">
        <v>524</v>
      </c>
      <c r="D248" s="39" t="s">
        <v>178</v>
      </c>
    </row>
    <row r="249" spans="1:4" ht="12.75">
      <c r="A249" s="39" t="s">
        <v>184</v>
      </c>
      <c r="B249" s="39" t="s">
        <v>525</v>
      </c>
      <c r="C249" s="39" t="s">
        <v>525</v>
      </c>
      <c r="D249" s="39" t="s">
        <v>178</v>
      </c>
    </row>
    <row r="250" spans="1:4" ht="12.75">
      <c r="A250" s="39" t="s">
        <v>184</v>
      </c>
      <c r="B250" s="39" t="s">
        <v>526</v>
      </c>
      <c r="C250" s="39" t="s">
        <v>526</v>
      </c>
      <c r="D250" s="39" t="s">
        <v>178</v>
      </c>
    </row>
    <row r="251" spans="1:4" ht="12.75">
      <c r="A251" s="39" t="s">
        <v>184</v>
      </c>
      <c r="B251" s="39" t="s">
        <v>527</v>
      </c>
      <c r="C251" s="39" t="s">
        <v>527</v>
      </c>
      <c r="D251" s="39" t="s">
        <v>178</v>
      </c>
    </row>
    <row r="252" spans="1:4" ht="12.75">
      <c r="A252" s="39" t="s">
        <v>184</v>
      </c>
      <c r="B252" s="39" t="s">
        <v>528</v>
      </c>
      <c r="C252" s="39" t="s">
        <v>528</v>
      </c>
      <c r="D252" s="39" t="s">
        <v>178</v>
      </c>
    </row>
    <row r="253" spans="1:4" ht="12.75">
      <c r="A253" s="39" t="s">
        <v>184</v>
      </c>
      <c r="B253" s="39" t="s">
        <v>529</v>
      </c>
      <c r="C253" s="39" t="s">
        <v>529</v>
      </c>
      <c r="D253" s="39" t="s">
        <v>178</v>
      </c>
    </row>
    <row r="254" spans="1:4" ht="12.75">
      <c r="A254" s="39" t="s">
        <v>184</v>
      </c>
      <c r="B254" s="39" t="s">
        <v>530</v>
      </c>
      <c r="C254" s="39" t="s">
        <v>530</v>
      </c>
      <c r="D254" s="39" t="s">
        <v>178</v>
      </c>
    </row>
    <row r="255" spans="1:4" ht="12.75">
      <c r="A255" s="39" t="s">
        <v>184</v>
      </c>
      <c r="B255" s="39" t="s">
        <v>531</v>
      </c>
      <c r="C255" s="39" t="s">
        <v>531</v>
      </c>
      <c r="D255" s="39" t="s">
        <v>178</v>
      </c>
    </row>
    <row r="256" spans="1:4" ht="12.75">
      <c r="A256" s="39" t="s">
        <v>184</v>
      </c>
      <c r="B256" s="39" t="s">
        <v>532</v>
      </c>
      <c r="C256" s="39" t="s">
        <v>532</v>
      </c>
      <c r="D256" s="39" t="s">
        <v>178</v>
      </c>
    </row>
    <row r="257" spans="1:4" ht="12.75">
      <c r="A257" s="39" t="s">
        <v>184</v>
      </c>
      <c r="B257" s="39" t="s">
        <v>533</v>
      </c>
      <c r="C257" s="39" t="s">
        <v>533</v>
      </c>
      <c r="D257" s="39" t="s">
        <v>178</v>
      </c>
    </row>
    <row r="258" spans="1:4" ht="12.75">
      <c r="A258" s="39" t="s">
        <v>184</v>
      </c>
      <c r="B258" s="39" t="s">
        <v>534</v>
      </c>
      <c r="C258" s="39" t="s">
        <v>534</v>
      </c>
      <c r="D258" s="39" t="s">
        <v>178</v>
      </c>
    </row>
    <row r="259" spans="1:4" ht="12.75">
      <c r="A259" s="39" t="s">
        <v>184</v>
      </c>
      <c r="B259" s="39" t="s">
        <v>535</v>
      </c>
      <c r="C259" s="39" t="s">
        <v>535</v>
      </c>
      <c r="D259" s="39" t="s">
        <v>178</v>
      </c>
    </row>
    <row r="260" spans="1:4" ht="12.75">
      <c r="A260" s="39" t="s">
        <v>184</v>
      </c>
      <c r="B260" s="39" t="s">
        <v>536</v>
      </c>
      <c r="C260" s="39" t="s">
        <v>536</v>
      </c>
      <c r="D260" s="39" t="s">
        <v>178</v>
      </c>
    </row>
    <row r="261" spans="1:4" ht="12.75">
      <c r="A261" s="39" t="s">
        <v>184</v>
      </c>
      <c r="B261" s="39" t="s">
        <v>537</v>
      </c>
      <c r="C261" s="39" t="s">
        <v>537</v>
      </c>
      <c r="D261" s="39" t="s">
        <v>178</v>
      </c>
    </row>
    <row r="262" spans="1:4" ht="12.75">
      <c r="A262" s="39" t="s">
        <v>184</v>
      </c>
      <c r="B262" s="39" t="s">
        <v>538</v>
      </c>
      <c r="C262" s="39" t="s">
        <v>538</v>
      </c>
      <c r="D262" s="39" t="s">
        <v>178</v>
      </c>
    </row>
    <row r="263" spans="1:4" ht="12.75">
      <c r="A263" s="39" t="s">
        <v>184</v>
      </c>
      <c r="B263" s="39" t="s">
        <v>539</v>
      </c>
      <c r="C263" s="39" t="s">
        <v>539</v>
      </c>
      <c r="D263" s="39" t="s">
        <v>178</v>
      </c>
    </row>
    <row r="264" spans="1:4" ht="12.75">
      <c r="A264" s="39" t="s">
        <v>184</v>
      </c>
      <c r="B264" s="39" t="s">
        <v>540</v>
      </c>
      <c r="C264" s="39" t="s">
        <v>540</v>
      </c>
      <c r="D264" s="39" t="s">
        <v>178</v>
      </c>
    </row>
    <row r="265" spans="1:4" ht="12.75">
      <c r="A265" s="39" t="s">
        <v>184</v>
      </c>
      <c r="B265" s="39" t="s">
        <v>541</v>
      </c>
      <c r="C265" s="39" t="s">
        <v>541</v>
      </c>
      <c r="D265" s="39" t="s">
        <v>178</v>
      </c>
    </row>
    <row r="266" spans="1:4" ht="12.75">
      <c r="A266" s="39" t="s">
        <v>184</v>
      </c>
      <c r="B266" s="39" t="s">
        <v>542</v>
      </c>
      <c r="C266" s="39" t="s">
        <v>542</v>
      </c>
      <c r="D266" s="39" t="s">
        <v>178</v>
      </c>
    </row>
    <row r="267" spans="1:4" ht="12.75">
      <c r="A267" s="39" t="s">
        <v>184</v>
      </c>
      <c r="B267" s="39" t="s">
        <v>543</v>
      </c>
      <c r="C267" s="39" t="s">
        <v>543</v>
      </c>
      <c r="D267" s="39" t="s">
        <v>178</v>
      </c>
    </row>
    <row r="268" spans="1:4" ht="12.75">
      <c r="A268" s="39" t="s">
        <v>184</v>
      </c>
      <c r="B268" s="39" t="s">
        <v>544</v>
      </c>
      <c r="C268" s="39" t="s">
        <v>544</v>
      </c>
      <c r="D268" s="39" t="s">
        <v>178</v>
      </c>
    </row>
    <row r="269" spans="1:4" ht="12.75">
      <c r="A269" s="39" t="s">
        <v>184</v>
      </c>
      <c r="B269" s="39" t="s">
        <v>545</v>
      </c>
      <c r="C269" s="39" t="s">
        <v>545</v>
      </c>
      <c r="D269" s="39" t="s">
        <v>178</v>
      </c>
    </row>
    <row r="270" spans="1:4" ht="12.75">
      <c r="A270" s="39" t="s">
        <v>184</v>
      </c>
      <c r="B270" s="39" t="s">
        <v>546</v>
      </c>
      <c r="C270" s="39" t="s">
        <v>546</v>
      </c>
      <c r="D270" s="39" t="s">
        <v>178</v>
      </c>
    </row>
    <row r="271" spans="1:4" ht="12.75">
      <c r="A271" s="39" t="s">
        <v>184</v>
      </c>
      <c r="B271" s="39" t="s">
        <v>547</v>
      </c>
      <c r="C271" s="39" t="s">
        <v>547</v>
      </c>
      <c r="D271" s="39" t="s">
        <v>178</v>
      </c>
    </row>
    <row r="272" spans="1:4" ht="12.75">
      <c r="A272" s="39" t="s">
        <v>184</v>
      </c>
      <c r="B272" s="39" t="s">
        <v>548</v>
      </c>
      <c r="C272" s="39" t="s">
        <v>548</v>
      </c>
      <c r="D272" s="39" t="s">
        <v>178</v>
      </c>
    </row>
    <row r="273" spans="1:4" ht="12.75">
      <c r="A273" s="39" t="s">
        <v>184</v>
      </c>
      <c r="B273" s="39" t="s">
        <v>549</v>
      </c>
      <c r="C273" s="39" t="s">
        <v>549</v>
      </c>
      <c r="D273" s="39" t="s">
        <v>178</v>
      </c>
    </row>
    <row r="274" spans="1:4" ht="12.75">
      <c r="A274" s="39" t="s">
        <v>184</v>
      </c>
      <c r="B274" s="39" t="s">
        <v>550</v>
      </c>
      <c r="C274" s="39" t="s">
        <v>550</v>
      </c>
      <c r="D274" s="39" t="s">
        <v>178</v>
      </c>
    </row>
    <row r="275" spans="1:4" ht="12.75">
      <c r="A275" s="39" t="s">
        <v>184</v>
      </c>
      <c r="B275" s="39" t="s">
        <v>551</v>
      </c>
      <c r="C275" s="39" t="s">
        <v>551</v>
      </c>
      <c r="D275" s="39" t="s">
        <v>178</v>
      </c>
    </row>
    <row r="276" spans="1:4" ht="12.75">
      <c r="A276" s="39" t="s">
        <v>184</v>
      </c>
      <c r="B276" s="39" t="s">
        <v>552</v>
      </c>
      <c r="C276" s="39" t="s">
        <v>552</v>
      </c>
      <c r="D276" s="39" t="s">
        <v>178</v>
      </c>
    </row>
    <row r="277" spans="1:4" ht="12.75">
      <c r="A277" s="39" t="s">
        <v>184</v>
      </c>
      <c r="B277" s="39" t="s">
        <v>553</v>
      </c>
      <c r="C277" s="39" t="s">
        <v>553</v>
      </c>
      <c r="D277" s="39" t="s">
        <v>178</v>
      </c>
    </row>
    <row r="278" spans="1:4" ht="12.75">
      <c r="A278" s="39" t="s">
        <v>184</v>
      </c>
      <c r="B278" s="39" t="s">
        <v>554</v>
      </c>
      <c r="C278" s="39" t="s">
        <v>554</v>
      </c>
      <c r="D278" s="39" t="s">
        <v>178</v>
      </c>
    </row>
    <row r="279" spans="1:4" ht="12.75">
      <c r="A279" s="39" t="s">
        <v>184</v>
      </c>
      <c r="B279" s="39" t="s">
        <v>555</v>
      </c>
      <c r="C279" s="39" t="s">
        <v>555</v>
      </c>
      <c r="D279" s="39" t="s">
        <v>178</v>
      </c>
    </row>
    <row r="280" spans="1:4" ht="12.75">
      <c r="A280" s="39" t="s">
        <v>184</v>
      </c>
      <c r="B280" s="39" t="s">
        <v>556</v>
      </c>
      <c r="C280" s="39" t="s">
        <v>556</v>
      </c>
      <c r="D280" s="39" t="s">
        <v>178</v>
      </c>
    </row>
    <row r="281" spans="1:3" ht="12.75">
      <c r="A281" s="39" t="s">
        <v>184</v>
      </c>
      <c r="B281" s="39" t="s">
        <v>207</v>
      </c>
      <c r="C281" s="39" t="s">
        <v>557</v>
      </c>
    </row>
    <row r="282" spans="1:4" ht="12.75">
      <c r="A282" s="39" t="s">
        <v>184</v>
      </c>
      <c r="B282" s="39" t="s">
        <v>319</v>
      </c>
      <c r="C282" s="39" t="s">
        <v>373</v>
      </c>
      <c r="D282" s="39" t="s">
        <v>613</v>
      </c>
    </row>
    <row r="283" spans="1:4" ht="12.75">
      <c r="A283" s="39" t="s">
        <v>184</v>
      </c>
      <c r="B283" s="39" t="s">
        <v>558</v>
      </c>
      <c r="C283" s="39" t="s">
        <v>558</v>
      </c>
      <c r="D283" s="39" t="s">
        <v>178</v>
      </c>
    </row>
    <row r="284" spans="1:4" ht="12.75">
      <c r="A284" s="39" t="s">
        <v>184</v>
      </c>
      <c r="B284" s="39" t="s">
        <v>559</v>
      </c>
      <c r="C284" s="39" t="s">
        <v>559</v>
      </c>
      <c r="D284" s="39" t="s">
        <v>178</v>
      </c>
    </row>
    <row r="285" spans="1:4" ht="12.75">
      <c r="A285" s="39" t="s">
        <v>184</v>
      </c>
      <c r="B285" s="39" t="s">
        <v>560</v>
      </c>
      <c r="C285" s="39" t="s">
        <v>560</v>
      </c>
      <c r="D285" s="39" t="s">
        <v>178</v>
      </c>
    </row>
    <row r="286" spans="1:4" ht="12.75">
      <c r="A286" s="39" t="s">
        <v>184</v>
      </c>
      <c r="B286" s="39" t="s">
        <v>561</v>
      </c>
      <c r="C286" s="39" t="s">
        <v>561</v>
      </c>
      <c r="D286" s="39" t="s">
        <v>178</v>
      </c>
    </row>
    <row r="287" spans="1:4" ht="12.75">
      <c r="A287" s="39" t="s">
        <v>184</v>
      </c>
      <c r="B287" s="39" t="s">
        <v>562</v>
      </c>
      <c r="C287" s="39" t="s">
        <v>562</v>
      </c>
      <c r="D287" s="39" t="s">
        <v>178</v>
      </c>
    </row>
    <row r="288" spans="1:4" ht="12.75">
      <c r="A288" s="39" t="s">
        <v>184</v>
      </c>
      <c r="B288" s="39" t="s">
        <v>563</v>
      </c>
      <c r="C288" s="39" t="s">
        <v>563</v>
      </c>
      <c r="D288" s="39" t="s">
        <v>178</v>
      </c>
    </row>
    <row r="289" spans="1:4" ht="12.75">
      <c r="A289" s="39" t="s">
        <v>184</v>
      </c>
      <c r="B289" s="39" t="s">
        <v>564</v>
      </c>
      <c r="C289" s="39" t="s">
        <v>564</v>
      </c>
      <c r="D289" s="39" t="s">
        <v>178</v>
      </c>
    </row>
    <row r="290" spans="1:4" ht="12.75">
      <c r="A290" s="39" t="s">
        <v>184</v>
      </c>
      <c r="B290" s="39" t="s">
        <v>565</v>
      </c>
      <c r="C290" s="39" t="s">
        <v>565</v>
      </c>
      <c r="D290" s="39" t="s">
        <v>178</v>
      </c>
    </row>
    <row r="291" spans="1:4" ht="12.75">
      <c r="A291" s="39" t="s">
        <v>184</v>
      </c>
      <c r="B291" s="39" t="s">
        <v>566</v>
      </c>
      <c r="C291" s="39" t="s">
        <v>566</v>
      </c>
      <c r="D291" s="39" t="s">
        <v>178</v>
      </c>
    </row>
    <row r="292" spans="1:4" ht="12.75">
      <c r="A292" s="39" t="s">
        <v>184</v>
      </c>
      <c r="B292" s="39" t="s">
        <v>567</v>
      </c>
      <c r="C292" s="39" t="s">
        <v>567</v>
      </c>
      <c r="D292" s="39" t="s">
        <v>178</v>
      </c>
    </row>
    <row r="293" spans="1:4" ht="12.75">
      <c r="A293" s="39" t="s">
        <v>184</v>
      </c>
      <c r="B293" s="39" t="s">
        <v>568</v>
      </c>
      <c r="C293" s="39" t="s">
        <v>568</v>
      </c>
      <c r="D293" s="39" t="s">
        <v>178</v>
      </c>
    </row>
    <row r="294" spans="1:4" ht="12.75">
      <c r="A294" s="39" t="s">
        <v>184</v>
      </c>
      <c r="B294" s="39" t="s">
        <v>569</v>
      </c>
      <c r="C294" s="39" t="s">
        <v>569</v>
      </c>
      <c r="D294" s="39" t="s">
        <v>178</v>
      </c>
    </row>
    <row r="295" spans="1:4" ht="12.75">
      <c r="A295" s="39" t="s">
        <v>184</v>
      </c>
      <c r="B295" s="39" t="s">
        <v>570</v>
      </c>
      <c r="C295" s="39" t="s">
        <v>570</v>
      </c>
      <c r="D295" s="39" t="s">
        <v>178</v>
      </c>
    </row>
    <row r="296" spans="1:4" ht="12.75">
      <c r="A296" s="39" t="s">
        <v>184</v>
      </c>
      <c r="B296" s="39" t="s">
        <v>571</v>
      </c>
      <c r="C296" s="39" t="s">
        <v>571</v>
      </c>
      <c r="D296" s="39" t="s">
        <v>178</v>
      </c>
    </row>
    <row r="297" spans="1:4" ht="12.75">
      <c r="A297" s="39" t="s">
        <v>184</v>
      </c>
      <c r="B297" s="39" t="s">
        <v>572</v>
      </c>
      <c r="C297" s="39" t="s">
        <v>572</v>
      </c>
      <c r="D297" s="39" t="s">
        <v>178</v>
      </c>
    </row>
    <row r="298" spans="1:4" ht="12.75">
      <c r="A298" s="39" t="s">
        <v>184</v>
      </c>
      <c r="B298" s="39" t="s">
        <v>573</v>
      </c>
      <c r="C298" s="39" t="s">
        <v>573</v>
      </c>
      <c r="D298" s="39" t="s">
        <v>178</v>
      </c>
    </row>
    <row r="299" spans="1:4" ht="12.75">
      <c r="A299" s="39" t="s">
        <v>184</v>
      </c>
      <c r="B299" s="39" t="s">
        <v>574</v>
      </c>
      <c r="C299" s="39" t="s">
        <v>574</v>
      </c>
      <c r="D299" s="39" t="s">
        <v>178</v>
      </c>
    </row>
    <row r="300" spans="1:4" ht="12.75">
      <c r="A300" s="39" t="s">
        <v>184</v>
      </c>
      <c r="B300" s="39" t="s">
        <v>575</v>
      </c>
      <c r="C300" s="39" t="s">
        <v>575</v>
      </c>
      <c r="D300" s="39" t="s">
        <v>178</v>
      </c>
    </row>
    <row r="301" spans="1:4" ht="12.75">
      <c r="A301" s="39" t="s">
        <v>184</v>
      </c>
      <c r="B301" s="39" t="s">
        <v>576</v>
      </c>
      <c r="C301" s="39" t="s">
        <v>576</v>
      </c>
      <c r="D301" s="39" t="s">
        <v>178</v>
      </c>
    </row>
    <row r="302" spans="1:4" ht="12.75">
      <c r="A302" s="39" t="s">
        <v>184</v>
      </c>
      <c r="B302" s="39" t="s">
        <v>577</v>
      </c>
      <c r="C302" s="39" t="s">
        <v>577</v>
      </c>
      <c r="D302" s="39" t="s">
        <v>178</v>
      </c>
    </row>
    <row r="303" spans="1:4" ht="12.75">
      <c r="A303" s="39" t="s">
        <v>184</v>
      </c>
      <c r="B303" s="39" t="s">
        <v>578</v>
      </c>
      <c r="C303" s="39" t="s">
        <v>578</v>
      </c>
      <c r="D303" s="39" t="s">
        <v>178</v>
      </c>
    </row>
    <row r="304" spans="1:4" ht="12.75">
      <c r="A304" s="39" t="s">
        <v>184</v>
      </c>
      <c r="B304" s="39" t="s">
        <v>579</v>
      </c>
      <c r="C304" s="39" t="s">
        <v>579</v>
      </c>
      <c r="D304" s="39" t="s">
        <v>178</v>
      </c>
    </row>
    <row r="305" spans="1:4" ht="12.75">
      <c r="A305" s="39" t="s">
        <v>184</v>
      </c>
      <c r="B305" s="39" t="s">
        <v>580</v>
      </c>
      <c r="C305" s="39" t="s">
        <v>580</v>
      </c>
      <c r="D305" s="39" t="s">
        <v>178</v>
      </c>
    </row>
    <row r="306" spans="1:4" ht="12.75">
      <c r="A306" s="39" t="s">
        <v>184</v>
      </c>
      <c r="B306" s="39" t="s">
        <v>581</v>
      </c>
      <c r="C306" s="39" t="s">
        <v>581</v>
      </c>
      <c r="D306" s="39" t="s">
        <v>178</v>
      </c>
    </row>
    <row r="307" spans="1:4" ht="12.75">
      <c r="A307" s="39" t="s">
        <v>184</v>
      </c>
      <c r="B307" s="39" t="s">
        <v>582</v>
      </c>
      <c r="C307" s="39" t="s">
        <v>582</v>
      </c>
      <c r="D307" s="39" t="s">
        <v>178</v>
      </c>
    </row>
    <row r="308" spans="1:4" ht="12.75">
      <c r="A308" s="39" t="s">
        <v>184</v>
      </c>
      <c r="B308" s="39" t="s">
        <v>583</v>
      </c>
      <c r="C308" s="39" t="s">
        <v>583</v>
      </c>
      <c r="D308" s="39" t="s">
        <v>178</v>
      </c>
    </row>
    <row r="309" spans="1:4" ht="12.75">
      <c r="A309" s="39" t="s">
        <v>184</v>
      </c>
      <c r="B309" s="39" t="s">
        <v>584</v>
      </c>
      <c r="C309" s="39" t="s">
        <v>584</v>
      </c>
      <c r="D309" s="39" t="s">
        <v>178</v>
      </c>
    </row>
    <row r="310" spans="1:4" ht="12.75">
      <c r="A310" s="39" t="s">
        <v>184</v>
      </c>
      <c r="B310" s="39" t="s">
        <v>585</v>
      </c>
      <c r="C310" s="39" t="s">
        <v>585</v>
      </c>
      <c r="D310" s="39" t="s">
        <v>178</v>
      </c>
    </row>
    <row r="311" spans="1:4" ht="12.75">
      <c r="A311" s="39" t="s">
        <v>184</v>
      </c>
      <c r="B311" s="39" t="s">
        <v>586</v>
      </c>
      <c r="C311" s="39" t="s">
        <v>586</v>
      </c>
      <c r="D311" s="39" t="s">
        <v>178</v>
      </c>
    </row>
    <row r="312" spans="1:4" ht="12.75">
      <c r="A312" s="39" t="s">
        <v>184</v>
      </c>
      <c r="B312" s="39" t="s">
        <v>587</v>
      </c>
      <c r="C312" s="39" t="s">
        <v>587</v>
      </c>
      <c r="D312" s="39" t="s">
        <v>178</v>
      </c>
    </row>
    <row r="313" spans="1:4" ht="12.75">
      <c r="A313" s="39" t="s">
        <v>184</v>
      </c>
      <c r="B313" s="39" t="s">
        <v>588</v>
      </c>
      <c r="C313" s="39" t="s">
        <v>588</v>
      </c>
      <c r="D313" s="39" t="s">
        <v>178</v>
      </c>
    </row>
    <row r="314" spans="1:4" ht="12.75">
      <c r="A314" s="39" t="s">
        <v>184</v>
      </c>
      <c r="B314" s="39" t="s">
        <v>589</v>
      </c>
      <c r="C314" s="39" t="s">
        <v>589</v>
      </c>
      <c r="D314" s="39" t="s">
        <v>178</v>
      </c>
    </row>
    <row r="315" spans="1:3" ht="12.75">
      <c r="A315" s="39" t="s">
        <v>184</v>
      </c>
      <c r="B315" s="39" t="s">
        <v>207</v>
      </c>
      <c r="C315" s="39" t="s">
        <v>590</v>
      </c>
    </row>
    <row r="316" spans="1:4" ht="12.75">
      <c r="A316" s="39" t="s">
        <v>184</v>
      </c>
      <c r="B316" s="39" t="s">
        <v>319</v>
      </c>
      <c r="C316" s="39" t="s">
        <v>375</v>
      </c>
      <c r="D316" s="39" t="s">
        <v>613</v>
      </c>
    </row>
    <row r="317" spans="1:4" ht="12.75">
      <c r="A317" s="39" t="s">
        <v>184</v>
      </c>
      <c r="B317" s="39" t="s">
        <v>591</v>
      </c>
      <c r="C317" s="39" t="s">
        <v>591</v>
      </c>
      <c r="D317" s="39" t="s">
        <v>178</v>
      </c>
    </row>
    <row r="318" spans="1:4" ht="12.75">
      <c r="A318" s="39" t="s">
        <v>184</v>
      </c>
      <c r="B318" s="39" t="s">
        <v>592</v>
      </c>
      <c r="C318" s="39" t="s">
        <v>592</v>
      </c>
      <c r="D318" s="39" t="s">
        <v>178</v>
      </c>
    </row>
    <row r="319" spans="1:4" ht="12.75">
      <c r="A319" s="39" t="s">
        <v>184</v>
      </c>
      <c r="B319" s="39" t="s">
        <v>593</v>
      </c>
      <c r="C319" s="39" t="s">
        <v>593</v>
      </c>
      <c r="D319" s="39" t="s">
        <v>178</v>
      </c>
    </row>
    <row r="320" spans="1:4" ht="12.75">
      <c r="A320" s="39" t="s">
        <v>184</v>
      </c>
      <c r="B320" s="39" t="s">
        <v>594</v>
      </c>
      <c r="C320" s="39" t="s">
        <v>594</v>
      </c>
      <c r="D320" s="39" t="s">
        <v>178</v>
      </c>
    </row>
    <row r="321" spans="1:4" ht="12.75">
      <c r="A321" s="39" t="s">
        <v>184</v>
      </c>
      <c r="B321" s="39" t="s">
        <v>595</v>
      </c>
      <c r="C321" s="39" t="s">
        <v>595</v>
      </c>
      <c r="D321" s="39" t="s">
        <v>178</v>
      </c>
    </row>
    <row r="322" spans="1:4" ht="12.75">
      <c r="A322" s="39" t="s">
        <v>184</v>
      </c>
      <c r="B322" s="39" t="s">
        <v>596</v>
      </c>
      <c r="C322" s="39" t="s">
        <v>596</v>
      </c>
      <c r="D322" s="39" t="s">
        <v>178</v>
      </c>
    </row>
    <row r="323" spans="1:4" ht="12.75">
      <c r="A323" s="39" t="s">
        <v>184</v>
      </c>
      <c r="B323" s="39" t="s">
        <v>597</v>
      </c>
      <c r="C323" s="39" t="s">
        <v>597</v>
      </c>
      <c r="D323" s="39" t="s">
        <v>178</v>
      </c>
    </row>
    <row r="324" spans="1:4" ht="12.75">
      <c r="A324" s="39" t="s">
        <v>184</v>
      </c>
      <c r="B324" s="39" t="s">
        <v>598</v>
      </c>
      <c r="C324" s="39" t="s">
        <v>598</v>
      </c>
      <c r="D324" s="39" t="s">
        <v>178</v>
      </c>
    </row>
    <row r="325" spans="1:4" ht="12.75">
      <c r="A325" s="39" t="s">
        <v>184</v>
      </c>
      <c r="B325" s="39" t="s">
        <v>599</v>
      </c>
      <c r="C325" s="39" t="s">
        <v>599</v>
      </c>
      <c r="D325" s="39" t="s">
        <v>178</v>
      </c>
    </row>
    <row r="326" spans="1:4" ht="12.75">
      <c r="A326" s="39" t="s">
        <v>184</v>
      </c>
      <c r="B326" s="39" t="s">
        <v>600</v>
      </c>
      <c r="C326" s="39" t="s">
        <v>600</v>
      </c>
      <c r="D326" s="39" t="s">
        <v>178</v>
      </c>
    </row>
    <row r="327" spans="1:4" ht="12.75">
      <c r="A327" s="39" t="s">
        <v>184</v>
      </c>
      <c r="B327" s="39" t="s">
        <v>601</v>
      </c>
      <c r="C327" s="39" t="s">
        <v>601</v>
      </c>
      <c r="D327" s="39" t="s">
        <v>178</v>
      </c>
    </row>
    <row r="328" spans="1:4" ht="12.75">
      <c r="A328" s="39" t="s">
        <v>184</v>
      </c>
      <c r="B328" s="39" t="s">
        <v>602</v>
      </c>
      <c r="C328" s="39" t="s">
        <v>602</v>
      </c>
      <c r="D328" s="39" t="s">
        <v>178</v>
      </c>
    </row>
    <row r="329" spans="1:3" ht="12.75">
      <c r="A329" s="39" t="s">
        <v>184</v>
      </c>
      <c r="B329" s="39" t="s">
        <v>207</v>
      </c>
      <c r="C329" s="39" t="s">
        <v>603</v>
      </c>
    </row>
    <row r="330" spans="1:4" ht="12.75">
      <c r="A330" s="39" t="s">
        <v>184</v>
      </c>
      <c r="B330" s="39" t="s">
        <v>319</v>
      </c>
      <c r="C330" s="39" t="s">
        <v>377</v>
      </c>
      <c r="D330" s="39" t="s">
        <v>613</v>
      </c>
    </row>
    <row r="331" spans="1:4" ht="12.75">
      <c r="A331" s="39" t="s">
        <v>184</v>
      </c>
      <c r="B331" s="39" t="s">
        <v>604</v>
      </c>
      <c r="C331" s="39" t="s">
        <v>604</v>
      </c>
      <c r="D331" s="39" t="s">
        <v>178</v>
      </c>
    </row>
    <row r="332" spans="1:4" ht="12.75">
      <c r="A332" s="39" t="s">
        <v>184</v>
      </c>
      <c r="B332" s="39" t="s">
        <v>605</v>
      </c>
      <c r="C332" s="39" t="s">
        <v>605</v>
      </c>
      <c r="D332" s="39" t="s">
        <v>178</v>
      </c>
    </row>
    <row r="333" spans="1:3" ht="12.75">
      <c r="A333" s="39" t="s">
        <v>184</v>
      </c>
      <c r="B333" s="39" t="s">
        <v>207</v>
      </c>
      <c r="C333" s="39" t="s">
        <v>606</v>
      </c>
    </row>
    <row r="334" spans="1:4" ht="12.75">
      <c r="A334" s="39" t="s">
        <v>184</v>
      </c>
      <c r="B334" s="39" t="s">
        <v>319</v>
      </c>
      <c r="C334" s="39" t="s">
        <v>379</v>
      </c>
      <c r="D334" s="39" t="s">
        <v>613</v>
      </c>
    </row>
    <row r="335" spans="1:4" ht="12.75">
      <c r="A335" s="39" t="s">
        <v>184</v>
      </c>
      <c r="B335" s="39" t="s">
        <v>607</v>
      </c>
      <c r="C335" s="39" t="s">
        <v>607</v>
      </c>
      <c r="D335" s="39" t="s">
        <v>178</v>
      </c>
    </row>
    <row r="336" spans="1:4" ht="12.75">
      <c r="A336" s="39" t="s">
        <v>184</v>
      </c>
      <c r="B336" s="39" t="s">
        <v>228</v>
      </c>
      <c r="C336" s="39" t="s">
        <v>608</v>
      </c>
      <c r="D336" s="39" t="s">
        <v>178</v>
      </c>
    </row>
    <row r="337" spans="1:4" ht="12.75">
      <c r="A337" s="39" t="s">
        <v>184</v>
      </c>
      <c r="B337" s="39" t="s">
        <v>608</v>
      </c>
      <c r="C337" s="39" t="s">
        <v>228</v>
      </c>
      <c r="D337" s="39" t="s">
        <v>178</v>
      </c>
    </row>
    <row r="338" spans="1:4" ht="12.75">
      <c r="A338" s="39" t="s">
        <v>184</v>
      </c>
      <c r="B338" s="39" t="s">
        <v>609</v>
      </c>
      <c r="C338" s="39" t="s">
        <v>609</v>
      </c>
      <c r="D338" s="39" t="s">
        <v>178</v>
      </c>
    </row>
    <row r="339" spans="1:3" ht="12.75">
      <c r="A339" s="39" t="s">
        <v>184</v>
      </c>
      <c r="B339" s="39" t="s">
        <v>207</v>
      </c>
      <c r="C339" s="39" t="s">
        <v>610</v>
      </c>
    </row>
    <row r="340" spans="1:4" ht="12.75">
      <c r="A340" s="39" t="s">
        <v>184</v>
      </c>
      <c r="B340" s="39" t="s">
        <v>611</v>
      </c>
      <c r="C340" s="39" t="s">
        <v>381</v>
      </c>
      <c r="D340" s="39" t="s">
        <v>612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N256"/>
  <sheetViews>
    <sheetView tabSelected="1" zoomScaleSheetLayoutView="100" workbookViewId="0" topLeftCell="B1">
      <pane ySplit="1" topLeftCell="BM237" activePane="bottomLeft" state="frozen"/>
      <selection pane="topLeft" activeCell="A1" sqref="A1"/>
      <selection pane="bottomLeft" activeCell="BO256" sqref="BO256"/>
    </sheetView>
  </sheetViews>
  <sheetFormatPr defaultColWidth="9.00390625" defaultRowHeight="12.75"/>
  <cols>
    <col min="1" max="1" width="0" style="1" hidden="1" customWidth="1"/>
    <col min="2" max="112" width="0.875" style="1" customWidth="1"/>
    <col min="113" max="118" width="1.37890625" style="1" customWidth="1"/>
    <col min="119" max="16384" width="0.875" style="1" customWidth="1"/>
  </cols>
  <sheetData>
    <row r="1" spans="1:2" ht="27" customHeight="1">
      <c r="A1" s="1">
        <v>29</v>
      </c>
      <c r="B1" s="1">
        <v>1</v>
      </c>
    </row>
    <row r="2" spans="2:108" ht="15.75">
      <c r="B2" s="354" t="s">
        <v>14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</row>
    <row r="3" spans="37:73" ht="12.75">
      <c r="AK3" s="2"/>
      <c r="AL3" s="2"/>
      <c r="AM3" s="2"/>
      <c r="AN3" s="2"/>
      <c r="AS3" s="4" t="s">
        <v>663</v>
      </c>
      <c r="AT3" s="191" t="str">
        <f>Poks!R2</f>
        <v>2008 г.</v>
      </c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2"/>
      <c r="BM3" s="3"/>
      <c r="BN3" s="3"/>
      <c r="BO3" s="3"/>
      <c r="BP3" s="2"/>
      <c r="BQ3" s="2"/>
      <c r="BR3" s="2"/>
      <c r="BS3" s="2"/>
      <c r="BT3" s="2"/>
      <c r="BU3" s="2"/>
    </row>
    <row r="4" spans="91:108" s="45" customFormat="1" ht="13.5" thickBot="1">
      <c r="CM4" s="355" t="s">
        <v>0</v>
      </c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5"/>
    </row>
    <row r="5" spans="88:108" s="45" customFormat="1" ht="12.75">
      <c r="CJ5" s="46" t="s">
        <v>12</v>
      </c>
      <c r="CM5" s="356" t="s">
        <v>13</v>
      </c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8"/>
    </row>
    <row r="6" spans="88:108" s="45" customFormat="1" ht="12.75">
      <c r="CJ6" s="46" t="s">
        <v>1</v>
      </c>
      <c r="CM6" s="340"/>
      <c r="CN6" s="341"/>
      <c r="CO6" s="341"/>
      <c r="CP6" s="341"/>
      <c r="CQ6" s="341"/>
      <c r="CR6" s="352"/>
      <c r="CS6" s="353"/>
      <c r="CT6" s="341"/>
      <c r="CU6" s="341"/>
      <c r="CV6" s="341"/>
      <c r="CW6" s="341"/>
      <c r="CX6" s="352"/>
      <c r="CY6" s="353"/>
      <c r="CZ6" s="341"/>
      <c r="DA6" s="341"/>
      <c r="DB6" s="341"/>
      <c r="DC6" s="341"/>
      <c r="DD6" s="342"/>
    </row>
    <row r="7" spans="2:108" s="45" customFormat="1" ht="12.75">
      <c r="B7" s="45" t="s">
        <v>2</v>
      </c>
      <c r="O7" s="343" t="str">
        <f>IF('[1]Реквизиты'!B6=0,"",'[1]Реквизиты'!B6)</f>
        <v>Открытое акционерное общество "Уралплемцентр"</v>
      </c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CJ7" s="46" t="s">
        <v>3</v>
      </c>
      <c r="CM7" s="129" t="str">
        <f>'[1]Реквизиты'!B15</f>
        <v>05075114</v>
      </c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2"/>
    </row>
    <row r="8" spans="2:118" s="45" customFormat="1" ht="12.75">
      <c r="B8" s="45" t="s">
        <v>4</v>
      </c>
      <c r="CJ8" s="46" t="s">
        <v>5</v>
      </c>
      <c r="CM8" s="340" t="str">
        <f>IF('[1]Реквизиты'!B4=0,"",'[1]Реквизиты'!B4)</f>
        <v>6672205867</v>
      </c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2"/>
      <c r="DJ8" s="50"/>
      <c r="DK8" s="51">
        <f>'[1]Реквизиты'!$B$159</f>
      </c>
      <c r="DL8" s="50"/>
      <c r="DM8" s="51">
        <f>'[1]Реквизиты'!$B$161</f>
      </c>
      <c r="DN8" s="50"/>
    </row>
    <row r="9" spans="2:108" s="45" customFormat="1" ht="12.75">
      <c r="B9" s="45" t="s">
        <v>6</v>
      </c>
      <c r="T9" s="191">
        <f>'[1]Реквизиты'!$B$156</f>
      </c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CJ9" s="46" t="s">
        <v>7</v>
      </c>
      <c r="CM9" s="129" t="str">
        <f>'[1]Реквизиты'!$B$158</f>
        <v>01.21</v>
      </c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2"/>
    </row>
    <row r="10" spans="2:108" s="45" customFormat="1" ht="12.75">
      <c r="B10" s="47" t="s">
        <v>8</v>
      </c>
      <c r="AX10" s="48"/>
      <c r="AY10" s="48"/>
      <c r="AZ10" s="48"/>
      <c r="BA10" s="48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CM10" s="210" t="str">
        <f>'[1]Реквизиты'!$B$160</f>
        <v>47</v>
      </c>
      <c r="CN10" s="344"/>
      <c r="CO10" s="344"/>
      <c r="CP10" s="344"/>
      <c r="CQ10" s="344"/>
      <c r="CR10" s="344"/>
      <c r="CS10" s="344"/>
      <c r="CT10" s="344"/>
      <c r="CU10" s="345"/>
      <c r="CV10" s="348" t="str">
        <f>'[1]Реквизиты'!$B$162</f>
        <v>12</v>
      </c>
      <c r="CW10" s="344"/>
      <c r="CX10" s="344"/>
      <c r="CY10" s="344"/>
      <c r="CZ10" s="344"/>
      <c r="DA10" s="344"/>
      <c r="DB10" s="344"/>
      <c r="DC10" s="344"/>
      <c r="DD10" s="349"/>
    </row>
    <row r="11" spans="2:108" s="45" customFormat="1" ht="12.75">
      <c r="B11" s="343" t="str">
        <f>CONCATENATE('[1]Реквизиты'!$B$159,"/",'[1]Реквизиты'!$B$161)</f>
        <v>/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CJ11" s="46" t="s">
        <v>9</v>
      </c>
      <c r="CM11" s="346"/>
      <c r="CN11" s="343"/>
      <c r="CO11" s="343"/>
      <c r="CP11" s="343"/>
      <c r="CQ11" s="343"/>
      <c r="CR11" s="343"/>
      <c r="CS11" s="343"/>
      <c r="CT11" s="343"/>
      <c r="CU11" s="347"/>
      <c r="CV11" s="350"/>
      <c r="CW11" s="343"/>
      <c r="CX11" s="343"/>
      <c r="CY11" s="343"/>
      <c r="CZ11" s="343"/>
      <c r="DA11" s="343"/>
      <c r="DB11" s="343"/>
      <c r="DC11" s="343"/>
      <c r="DD11" s="351"/>
    </row>
    <row r="12" spans="2:108" s="45" customFormat="1" ht="13.5" thickBot="1">
      <c r="B12" s="45" t="s">
        <v>10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CJ12" s="46" t="s">
        <v>11</v>
      </c>
      <c r="CM12" s="337" t="str">
        <f>Poks!Z2</f>
        <v>384</v>
      </c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9"/>
    </row>
    <row r="14" spans="2:108" s="6" customFormat="1" ht="16.5" customHeight="1">
      <c r="B14" s="94" t="s">
        <v>15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</row>
    <row r="15" spans="2:108" ht="12.75">
      <c r="B15" s="95" t="s">
        <v>16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7"/>
      <c r="AN15" s="147" t="s">
        <v>17</v>
      </c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9"/>
      <c r="BG15" s="147" t="s">
        <v>18</v>
      </c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9"/>
      <c r="BV15" s="147" t="s">
        <v>19</v>
      </c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9"/>
      <c r="CL15" s="147" t="s">
        <v>20</v>
      </c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9"/>
    </row>
    <row r="16" spans="2:108" ht="12.75">
      <c r="B16" s="95" t="s">
        <v>21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5" t="s">
        <v>22</v>
      </c>
      <c r="AH16" s="96"/>
      <c r="AI16" s="96"/>
      <c r="AJ16" s="96"/>
      <c r="AK16" s="96"/>
      <c r="AL16" s="96"/>
      <c r="AM16" s="97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4"/>
      <c r="BG16" s="122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4"/>
      <c r="BV16" s="122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4"/>
      <c r="CL16" s="122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4"/>
    </row>
    <row r="17" spans="2:108" ht="13.5" thickBot="1">
      <c r="B17" s="95">
        <v>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7"/>
      <c r="AG17" s="113">
        <v>2</v>
      </c>
      <c r="AH17" s="114"/>
      <c r="AI17" s="114"/>
      <c r="AJ17" s="114"/>
      <c r="AK17" s="114"/>
      <c r="AL17" s="114"/>
      <c r="AM17" s="115"/>
      <c r="AN17" s="113">
        <v>3</v>
      </c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5"/>
      <c r="BG17" s="113">
        <v>4</v>
      </c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5"/>
      <c r="BV17" s="113">
        <v>5</v>
      </c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5"/>
      <c r="CL17" s="113">
        <v>6</v>
      </c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2:108" ht="66" customHeight="1">
      <c r="B18" s="7"/>
      <c r="C18" s="128" t="s">
        <v>23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8"/>
      <c r="AG18" s="206" t="s">
        <v>616</v>
      </c>
      <c r="AH18" s="207"/>
      <c r="AI18" s="207"/>
      <c r="AJ18" s="207"/>
      <c r="AK18" s="207"/>
      <c r="AL18" s="207"/>
      <c r="AM18" s="208"/>
      <c r="AN18" s="186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8"/>
      <c r="BG18" s="186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8"/>
      <c r="BV18" s="132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4"/>
      <c r="CL18" s="116">
        <f>П000010001003+П000010001004-ABS(П000010001005)</f>
        <v>0</v>
      </c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2:108" ht="12.75">
      <c r="B19" s="9"/>
      <c r="C19" s="10"/>
      <c r="D19" s="10"/>
      <c r="E19" s="209" t="s">
        <v>24</v>
      </c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10"/>
      <c r="AG19" s="210" t="s">
        <v>617</v>
      </c>
      <c r="AH19" s="211"/>
      <c r="AI19" s="211"/>
      <c r="AJ19" s="211"/>
      <c r="AK19" s="211"/>
      <c r="AL19" s="211"/>
      <c r="AM19" s="212"/>
      <c r="AN19" s="71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213"/>
      <c r="BG19" s="71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213"/>
      <c r="BV19" s="331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3"/>
      <c r="CL19" s="160">
        <f>-ABS(П000010001105)+П000010001104+П000010001103</f>
        <v>0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303"/>
    </row>
    <row r="20" spans="2:108" ht="39" customHeight="1">
      <c r="B20" s="12"/>
      <c r="C20" s="13"/>
      <c r="D20" s="13"/>
      <c r="E20" s="250" t="s">
        <v>25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190"/>
      <c r="AH20" s="191"/>
      <c r="AI20" s="191"/>
      <c r="AJ20" s="191"/>
      <c r="AK20" s="191"/>
      <c r="AL20" s="191"/>
      <c r="AM20" s="192"/>
      <c r="AN20" s="91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93"/>
      <c r="BG20" s="91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193"/>
      <c r="BV20" s="334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6"/>
      <c r="CL20" s="73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5"/>
    </row>
    <row r="21" spans="2:108" ht="37.5" customHeight="1">
      <c r="B21" s="16"/>
      <c r="C21" s="17"/>
      <c r="D21" s="17"/>
      <c r="E21" s="218" t="s">
        <v>26</v>
      </c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18"/>
      <c r="AG21" s="129" t="s">
        <v>618</v>
      </c>
      <c r="AH21" s="130"/>
      <c r="AI21" s="130"/>
      <c r="AJ21" s="130"/>
      <c r="AK21" s="130"/>
      <c r="AL21" s="130"/>
      <c r="AM21" s="131"/>
      <c r="AN21" s="84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0"/>
      <c r="BG21" s="84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0"/>
      <c r="BV21" s="135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7"/>
      <c r="CL21" s="119">
        <f>-ABS(П000010001205)+П000010001204+П000010001203</f>
        <v>0</v>
      </c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2:108" ht="39" customHeight="1">
      <c r="B22" s="16"/>
      <c r="C22" s="17"/>
      <c r="D22" s="17"/>
      <c r="E22" s="218" t="s">
        <v>27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18"/>
      <c r="AG22" s="129" t="s">
        <v>619</v>
      </c>
      <c r="AH22" s="130"/>
      <c r="AI22" s="130"/>
      <c r="AJ22" s="130"/>
      <c r="AK22" s="130"/>
      <c r="AL22" s="130"/>
      <c r="AM22" s="131"/>
      <c r="AN22" s="84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0"/>
      <c r="BG22" s="84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0"/>
      <c r="BV22" s="135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7"/>
      <c r="CL22" s="119">
        <f>-ABS(П000010001305)+П000010001304+П000010001303</f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2:108" ht="51.75" customHeight="1">
      <c r="B23" s="16"/>
      <c r="C23" s="17"/>
      <c r="D23" s="17"/>
      <c r="E23" s="218" t="s">
        <v>150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18"/>
      <c r="AG23" s="129" t="s">
        <v>620</v>
      </c>
      <c r="AH23" s="130"/>
      <c r="AI23" s="130"/>
      <c r="AJ23" s="130"/>
      <c r="AK23" s="130"/>
      <c r="AL23" s="130"/>
      <c r="AM23" s="131"/>
      <c r="AN23" s="84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0"/>
      <c r="BG23" s="84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0"/>
      <c r="BV23" s="135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7"/>
      <c r="CL23" s="119">
        <f>-ABS(П000010001405)+П000010001404+П000010001403</f>
        <v>0</v>
      </c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</row>
    <row r="24" spans="2:108" ht="25.5" customHeight="1">
      <c r="B24" s="16"/>
      <c r="C24" s="17"/>
      <c r="D24" s="17"/>
      <c r="E24" s="218" t="s">
        <v>28</v>
      </c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18"/>
      <c r="AG24" s="129" t="s">
        <v>621</v>
      </c>
      <c r="AH24" s="130"/>
      <c r="AI24" s="130"/>
      <c r="AJ24" s="130"/>
      <c r="AK24" s="130"/>
      <c r="AL24" s="130"/>
      <c r="AM24" s="131"/>
      <c r="AN24" s="84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0"/>
      <c r="BG24" s="84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0"/>
      <c r="BV24" s="135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7"/>
      <c r="CL24" s="119">
        <f>-ABS(П000010001505)+П000010001504+П000010001503</f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2:108" ht="12.75">
      <c r="B25" s="7"/>
      <c r="C25" s="128" t="s">
        <v>29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8"/>
      <c r="AG25" s="129" t="s">
        <v>622</v>
      </c>
      <c r="AH25" s="130"/>
      <c r="AI25" s="130"/>
      <c r="AJ25" s="130"/>
      <c r="AK25" s="130"/>
      <c r="AL25" s="130"/>
      <c r="AM25" s="131"/>
      <c r="AN25" s="84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0"/>
      <c r="BG25" s="84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0"/>
      <c r="BV25" s="135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7"/>
      <c r="CL25" s="119">
        <f>-ABS(П000010002005)+П000010002004+П000010002003</f>
        <v>0</v>
      </c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2:108" ht="12.75">
      <c r="B26" s="7"/>
      <c r="C26" s="128" t="s">
        <v>30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9" t="s">
        <v>623</v>
      </c>
      <c r="AH26" s="130"/>
      <c r="AI26" s="130"/>
      <c r="AJ26" s="130"/>
      <c r="AK26" s="130"/>
      <c r="AL26" s="130"/>
      <c r="AM26" s="131"/>
      <c r="AN26" s="84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0"/>
      <c r="BG26" s="84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0"/>
      <c r="BV26" s="135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7"/>
      <c r="CL26" s="119">
        <f>-ABS(П000010003005)+П000010003004+П000010003003</f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9" ht="12.75" hidden="1">
      <c r="A27" s="1" t="s">
        <v>275</v>
      </c>
      <c r="B27" s="294" t="s">
        <v>274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6"/>
      <c r="AG27" s="129"/>
      <c r="AH27" s="130"/>
      <c r="AI27" s="130"/>
      <c r="AJ27" s="130"/>
      <c r="AK27" s="130"/>
      <c r="AL27" s="130"/>
      <c r="AM27" s="131"/>
      <c r="AN27" s="84" t="s">
        <v>270</v>
      </c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0"/>
      <c r="BG27" s="84" t="s">
        <v>271</v>
      </c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0"/>
      <c r="BV27" s="135" t="s">
        <v>272</v>
      </c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7"/>
      <c r="CL27" s="119" t="s">
        <v>273</v>
      </c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  <c r="DE27" s="1" t="s">
        <v>207</v>
      </c>
    </row>
    <row r="28" spans="1:108" ht="12.75">
      <c r="A28" s="1">
        <v>1</v>
      </c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6"/>
      <c r="AG28" s="129"/>
      <c r="AH28" s="130"/>
      <c r="AI28" s="130"/>
      <c r="AJ28" s="130"/>
      <c r="AK28" s="130"/>
      <c r="AL28" s="130"/>
      <c r="AM28" s="131"/>
      <c r="AN28" s="84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0"/>
      <c r="BG28" s="84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0"/>
      <c r="BV28" s="135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7"/>
      <c r="CL28" s="119">
        <f>-ABS(BV28)+BG28+AN28</f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2:108" ht="14.25" customHeight="1" thickBot="1">
      <c r="B29" s="7"/>
      <c r="C29" s="200" t="s">
        <v>31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8"/>
      <c r="AG29" s="125" t="s">
        <v>624</v>
      </c>
      <c r="AH29" s="126"/>
      <c r="AI29" s="126"/>
      <c r="AJ29" s="126"/>
      <c r="AK29" s="126"/>
      <c r="AL29" s="126"/>
      <c r="AM29" s="127"/>
      <c r="AN29" s="233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5"/>
      <c r="BG29" s="233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5"/>
      <c r="BV29" s="82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9"/>
      <c r="CL29" s="277">
        <f>-ABS(П000010005005)+П000010005004+П000010005003</f>
        <v>0</v>
      </c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9"/>
    </row>
    <row r="30" ht="12.75"/>
    <row r="31" ht="12.75"/>
    <row r="32" spans="2:108" ht="12.75">
      <c r="B32" s="95" t="s">
        <v>16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7"/>
      <c r="BQ32" s="177" t="s">
        <v>32</v>
      </c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9"/>
      <c r="CK32" s="177" t="s">
        <v>33</v>
      </c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9"/>
    </row>
    <row r="33" spans="2:108" ht="12.75">
      <c r="B33" s="95" t="s">
        <v>21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7"/>
      <c r="BI33" s="95" t="s">
        <v>22</v>
      </c>
      <c r="BJ33" s="96"/>
      <c r="BK33" s="96"/>
      <c r="BL33" s="96"/>
      <c r="BM33" s="96"/>
      <c r="BN33" s="96"/>
      <c r="BO33" s="96"/>
      <c r="BP33" s="97"/>
      <c r="BQ33" s="180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2"/>
      <c r="CK33" s="180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2"/>
    </row>
    <row r="34" spans="2:108" ht="13.5" thickBot="1">
      <c r="B34" s="95">
        <v>1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7"/>
      <c r="BI34" s="113">
        <v>2</v>
      </c>
      <c r="BJ34" s="114"/>
      <c r="BK34" s="114"/>
      <c r="BL34" s="114"/>
      <c r="BM34" s="114"/>
      <c r="BN34" s="114"/>
      <c r="BO34" s="114"/>
      <c r="BP34" s="115"/>
      <c r="BQ34" s="113">
        <v>3</v>
      </c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5"/>
      <c r="CK34" s="113">
        <v>4</v>
      </c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2:108" ht="12.75">
      <c r="B35" s="7"/>
      <c r="C35" s="128" t="s">
        <v>34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8"/>
      <c r="BI35" s="321"/>
      <c r="BJ35" s="322"/>
      <c r="BK35" s="322"/>
      <c r="BL35" s="322"/>
      <c r="BM35" s="322"/>
      <c r="BN35" s="322"/>
      <c r="BO35" s="322"/>
      <c r="BP35" s="323"/>
      <c r="BQ35" s="186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8"/>
      <c r="CK35" s="186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9"/>
    </row>
    <row r="36" spans="2:108" ht="12.75">
      <c r="B36" s="61"/>
      <c r="C36" s="62"/>
      <c r="D36" s="62"/>
      <c r="E36" s="299" t="s">
        <v>24</v>
      </c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62"/>
      <c r="BI36" s="325"/>
      <c r="BJ36" s="326"/>
      <c r="BK36" s="326"/>
      <c r="BL36" s="326"/>
      <c r="BM36" s="326"/>
      <c r="BN36" s="326"/>
      <c r="BO36" s="326"/>
      <c r="BP36" s="327"/>
      <c r="BQ36" s="160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2"/>
      <c r="CK36" s="160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303"/>
    </row>
    <row r="37" spans="2:108" ht="12.75">
      <c r="B37" s="63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65"/>
      <c r="BI37" s="328"/>
      <c r="BJ37" s="329"/>
      <c r="BK37" s="329"/>
      <c r="BL37" s="329"/>
      <c r="BM37" s="329"/>
      <c r="BN37" s="329"/>
      <c r="BO37" s="329"/>
      <c r="BP37" s="330"/>
      <c r="BQ37" s="73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163"/>
      <c r="CK37" s="73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9" ht="12.75" hidden="1">
      <c r="A38" s="1" t="s">
        <v>276</v>
      </c>
      <c r="B38" s="294" t="s">
        <v>269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6"/>
      <c r="BI38" s="318"/>
      <c r="BJ38" s="319"/>
      <c r="BK38" s="319"/>
      <c r="BL38" s="319"/>
      <c r="BM38" s="319"/>
      <c r="BN38" s="319"/>
      <c r="BO38" s="319"/>
      <c r="BP38" s="320"/>
      <c r="BQ38" s="84" t="s">
        <v>267</v>
      </c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0"/>
      <c r="CK38" s="84" t="s">
        <v>268</v>
      </c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6"/>
      <c r="DE38" s="1" t="s">
        <v>207</v>
      </c>
    </row>
    <row r="39" spans="1:108" ht="13.5" thickBot="1">
      <c r="A39" s="1">
        <v>1</v>
      </c>
      <c r="B39" s="294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6"/>
      <c r="BI39" s="315"/>
      <c r="BJ39" s="316"/>
      <c r="BK39" s="316"/>
      <c r="BL39" s="316"/>
      <c r="BM39" s="316"/>
      <c r="BN39" s="316"/>
      <c r="BO39" s="316"/>
      <c r="BP39" s="317"/>
      <c r="BQ39" s="233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5"/>
      <c r="CK39" s="233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6"/>
    </row>
    <row r="40" ht="12.75"/>
    <row r="41" ht="12.75">
      <c r="DD41" s="5" t="s">
        <v>35</v>
      </c>
    </row>
    <row r="42" spans="2:108" s="6" customFormat="1" ht="15.75" customHeight="1">
      <c r="B42" s="94" t="s">
        <v>36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</row>
    <row r="43" spans="2:108" ht="12.75">
      <c r="B43" s="95" t="s">
        <v>16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/>
      <c r="AN43" s="147" t="s">
        <v>17</v>
      </c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9"/>
      <c r="BG43" s="147" t="s">
        <v>18</v>
      </c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9"/>
      <c r="BV43" s="147" t="s">
        <v>19</v>
      </c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9"/>
      <c r="CL43" s="147" t="s">
        <v>20</v>
      </c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9"/>
    </row>
    <row r="44" spans="2:108" ht="12.75">
      <c r="B44" s="95" t="s">
        <v>21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5" t="s">
        <v>22</v>
      </c>
      <c r="AH44" s="96"/>
      <c r="AI44" s="96"/>
      <c r="AJ44" s="96"/>
      <c r="AK44" s="96"/>
      <c r="AL44" s="96"/>
      <c r="AM44" s="97"/>
      <c r="AN44" s="122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4"/>
      <c r="BG44" s="122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4"/>
      <c r="BV44" s="122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4"/>
      <c r="CL44" s="122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4"/>
    </row>
    <row r="45" spans="2:108" ht="13.5" thickBot="1">
      <c r="B45" s="95">
        <v>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113">
        <v>2</v>
      </c>
      <c r="AH45" s="114"/>
      <c r="AI45" s="114"/>
      <c r="AJ45" s="114"/>
      <c r="AK45" s="114"/>
      <c r="AL45" s="114"/>
      <c r="AM45" s="115"/>
      <c r="AN45" s="113">
        <v>3</v>
      </c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5"/>
      <c r="BG45" s="113">
        <v>4</v>
      </c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5"/>
      <c r="BV45" s="113">
        <v>5</v>
      </c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5"/>
      <c r="CL45" s="113">
        <v>6</v>
      </c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2:108" ht="12.75">
      <c r="B46" s="7"/>
      <c r="C46" s="128" t="s">
        <v>37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8"/>
      <c r="AG46" s="206"/>
      <c r="AH46" s="207"/>
      <c r="AI46" s="207"/>
      <c r="AJ46" s="207"/>
      <c r="AK46" s="207"/>
      <c r="AL46" s="207"/>
      <c r="AM46" s="208"/>
      <c r="AN46" s="186">
        <v>13551</v>
      </c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8"/>
      <c r="BG46" s="186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8"/>
      <c r="BV46" s="98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100"/>
      <c r="CL46" s="116">
        <f>-ABS(П000010007005)+П000010007004+П000010007003</f>
        <v>13551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8"/>
    </row>
    <row r="47" spans="2:108" ht="25.5" customHeight="1">
      <c r="B47" s="7"/>
      <c r="C47" s="128" t="s">
        <v>38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8"/>
      <c r="AG47" s="129"/>
      <c r="AH47" s="130"/>
      <c r="AI47" s="130"/>
      <c r="AJ47" s="130"/>
      <c r="AK47" s="130"/>
      <c r="AL47" s="130"/>
      <c r="AM47" s="131"/>
      <c r="AN47" s="84">
        <v>11151</v>
      </c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0"/>
      <c r="BG47" s="84">
        <v>21</v>
      </c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0"/>
      <c r="BV47" s="101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119">
        <f>-ABS(П000010008005)+П000010008004+П000010008003</f>
        <v>11172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2:108" ht="12.75">
      <c r="B48" s="7"/>
      <c r="C48" s="128" t="s">
        <v>39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8"/>
      <c r="AG48" s="129"/>
      <c r="AH48" s="130"/>
      <c r="AI48" s="130"/>
      <c r="AJ48" s="130"/>
      <c r="AK48" s="130"/>
      <c r="AL48" s="130"/>
      <c r="AM48" s="131"/>
      <c r="AN48" s="84">
        <v>11050</v>
      </c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0"/>
      <c r="BG48" s="84">
        <v>5026</v>
      </c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0"/>
      <c r="BV48" s="101">
        <v>328</v>
      </c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3"/>
      <c r="CL48" s="119">
        <f>-ABS(П000010009005)+П000010009004+П000010009003</f>
        <v>15748</v>
      </c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2:108" ht="12.75">
      <c r="B49" s="7"/>
      <c r="C49" s="128" t="s">
        <v>40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8"/>
      <c r="AG49" s="129"/>
      <c r="AH49" s="130"/>
      <c r="AI49" s="130"/>
      <c r="AJ49" s="130"/>
      <c r="AK49" s="130"/>
      <c r="AL49" s="130"/>
      <c r="AM49" s="131"/>
      <c r="AN49" s="84">
        <v>4535</v>
      </c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0"/>
      <c r="BG49" s="84">
        <v>2478</v>
      </c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0"/>
      <c r="BV49" s="101">
        <v>666</v>
      </c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3"/>
      <c r="CL49" s="119">
        <f>-ABS(П000010010005)+П000010010004+П000010010003</f>
        <v>6347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2:108" ht="25.5" customHeight="1">
      <c r="B50" s="7"/>
      <c r="C50" s="128" t="s">
        <v>41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8"/>
      <c r="AG50" s="129"/>
      <c r="AH50" s="130"/>
      <c r="AI50" s="130"/>
      <c r="AJ50" s="130"/>
      <c r="AK50" s="130"/>
      <c r="AL50" s="130"/>
      <c r="AM50" s="131"/>
      <c r="AN50" s="84">
        <v>19</v>
      </c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0"/>
      <c r="BG50" s="84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0"/>
      <c r="BV50" s="101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3"/>
      <c r="CL50" s="119">
        <f>-ABS(П000010011005)+П000010011004+П000010011003</f>
        <v>19</v>
      </c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1"/>
    </row>
    <row r="51" spans="2:108" ht="12.75">
      <c r="B51" s="7"/>
      <c r="C51" s="128" t="s">
        <v>42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8"/>
      <c r="AG51" s="129"/>
      <c r="AH51" s="130"/>
      <c r="AI51" s="130"/>
      <c r="AJ51" s="130"/>
      <c r="AK51" s="130"/>
      <c r="AL51" s="130"/>
      <c r="AM51" s="131"/>
      <c r="AN51" s="84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0"/>
      <c r="BG51" s="84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0"/>
      <c r="BV51" s="101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3"/>
      <c r="CL51" s="119">
        <f>-ABS(П000010012005)+П000010012004+П000010012003</f>
        <v>0</v>
      </c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2:108" ht="12.75">
      <c r="B52" s="7"/>
      <c r="C52" s="128" t="s">
        <v>43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8"/>
      <c r="AG52" s="129"/>
      <c r="AH52" s="130"/>
      <c r="AI52" s="130"/>
      <c r="AJ52" s="130"/>
      <c r="AK52" s="130"/>
      <c r="AL52" s="130"/>
      <c r="AM52" s="131"/>
      <c r="AN52" s="84">
        <v>2380</v>
      </c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0"/>
      <c r="BG52" s="84">
        <v>538</v>
      </c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0"/>
      <c r="BV52" s="101">
        <v>265</v>
      </c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3"/>
      <c r="CL52" s="119">
        <f>-ABS(П000010013005)+П000010013004+П000010013003</f>
        <v>2653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2:108" ht="12.75">
      <c r="B53" s="7"/>
      <c r="C53" s="128" t="s">
        <v>44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8"/>
      <c r="AG53" s="129"/>
      <c r="AH53" s="130"/>
      <c r="AI53" s="130"/>
      <c r="AJ53" s="130"/>
      <c r="AK53" s="130"/>
      <c r="AL53" s="130"/>
      <c r="AM53" s="131"/>
      <c r="AN53" s="84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0"/>
      <c r="BG53" s="84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0"/>
      <c r="BV53" s="101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3"/>
      <c r="CL53" s="119">
        <f>-ABS(П000010014005)+П000010014004+П000010014003</f>
        <v>0</v>
      </c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2:108" ht="12.75">
      <c r="B54" s="7"/>
      <c r="C54" s="128" t="s">
        <v>45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281"/>
      <c r="AG54" s="129"/>
      <c r="AH54" s="130"/>
      <c r="AI54" s="130"/>
      <c r="AJ54" s="130"/>
      <c r="AK54" s="130"/>
      <c r="AL54" s="130"/>
      <c r="AM54" s="131"/>
      <c r="AN54" s="84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0"/>
      <c r="BG54" s="84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0"/>
      <c r="BV54" s="101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3"/>
      <c r="CL54" s="119">
        <f>-ABS(П000010015005)+П000010015004+П000010015003</f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2:108" ht="25.5" customHeight="1">
      <c r="B55" s="7"/>
      <c r="C55" s="128" t="s">
        <v>151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8"/>
      <c r="AG55" s="129"/>
      <c r="AH55" s="130"/>
      <c r="AI55" s="130"/>
      <c r="AJ55" s="130"/>
      <c r="AK55" s="130"/>
      <c r="AL55" s="130"/>
      <c r="AM55" s="131"/>
      <c r="AN55" s="84">
        <v>4199</v>
      </c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0"/>
      <c r="BG55" s="84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0"/>
      <c r="BV55" s="101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3"/>
      <c r="CL55" s="119">
        <f>-ABS(П000010016005)+П000010016004+П000010016003</f>
        <v>4199</v>
      </c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2:108" ht="27" customHeight="1" thickBot="1">
      <c r="B56" s="20"/>
      <c r="C56" s="244" t="s">
        <v>46</v>
      </c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19"/>
      <c r="AG56" s="125"/>
      <c r="AH56" s="126"/>
      <c r="AI56" s="126"/>
      <c r="AJ56" s="126"/>
      <c r="AK56" s="126"/>
      <c r="AL56" s="126"/>
      <c r="AM56" s="127"/>
      <c r="AN56" s="233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5"/>
      <c r="BG56" s="233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5"/>
      <c r="BV56" s="104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6"/>
      <c r="CL56" s="277">
        <f>-ABS(П000010017005)+П000010017004+П000010017003</f>
        <v>0</v>
      </c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78"/>
      <c r="CY56" s="278"/>
      <c r="CZ56" s="278"/>
      <c r="DA56" s="278"/>
      <c r="DB56" s="278"/>
      <c r="DC56" s="278"/>
      <c r="DD56" s="279"/>
    </row>
    <row r="57" spans="2:108" ht="13.5" thickBot="1">
      <c r="B57" s="21"/>
      <c r="C57" s="243" t="s">
        <v>47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15"/>
      <c r="AG57" s="164"/>
      <c r="AH57" s="165"/>
      <c r="AI57" s="165"/>
      <c r="AJ57" s="165"/>
      <c r="AK57" s="165"/>
      <c r="AL57" s="165"/>
      <c r="AM57" s="166"/>
      <c r="AN57" s="150">
        <v>46885</v>
      </c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2"/>
      <c r="BG57" s="150">
        <v>8063</v>
      </c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2"/>
      <c r="BV57" s="289">
        <v>1259</v>
      </c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1"/>
      <c r="CL57" s="312">
        <f>-ABS(П000010018005)+П000010018004+П000010018003</f>
        <v>53689</v>
      </c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4"/>
    </row>
    <row r="59" spans="2:108" ht="12.75">
      <c r="B59" s="95" t="s">
        <v>16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7"/>
      <c r="BQ59" s="177" t="s">
        <v>32</v>
      </c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9"/>
      <c r="CK59" s="177" t="s">
        <v>33</v>
      </c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9"/>
    </row>
    <row r="60" spans="2:108" ht="12.75">
      <c r="B60" s="95" t="s">
        <v>21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7"/>
      <c r="BI60" s="95" t="s">
        <v>22</v>
      </c>
      <c r="BJ60" s="96"/>
      <c r="BK60" s="96"/>
      <c r="BL60" s="96"/>
      <c r="BM60" s="96"/>
      <c r="BN60" s="96"/>
      <c r="BO60" s="96"/>
      <c r="BP60" s="97"/>
      <c r="BQ60" s="180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2"/>
      <c r="CK60" s="180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2"/>
    </row>
    <row r="61" spans="2:108" ht="13.5" thickBot="1">
      <c r="B61" s="95">
        <v>1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7"/>
      <c r="BI61" s="113">
        <v>2</v>
      </c>
      <c r="BJ61" s="114"/>
      <c r="BK61" s="114"/>
      <c r="BL61" s="114"/>
      <c r="BM61" s="114"/>
      <c r="BN61" s="114"/>
      <c r="BO61" s="114"/>
      <c r="BP61" s="115"/>
      <c r="BQ61" s="113">
        <v>3</v>
      </c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5"/>
      <c r="CK61" s="113">
        <v>4</v>
      </c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</row>
    <row r="62" spans="2:108" ht="12.75">
      <c r="B62" s="7"/>
      <c r="C62" s="128" t="s">
        <v>48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8"/>
      <c r="BI62" s="206" t="s">
        <v>209</v>
      </c>
      <c r="BJ62" s="207"/>
      <c r="BK62" s="207"/>
      <c r="BL62" s="207"/>
      <c r="BM62" s="207"/>
      <c r="BN62" s="207"/>
      <c r="BO62" s="207"/>
      <c r="BP62" s="208"/>
      <c r="BQ62" s="186">
        <v>28701</v>
      </c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8"/>
      <c r="CK62" s="186">
        <v>31393</v>
      </c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9"/>
    </row>
    <row r="63" spans="2:108" ht="12.75">
      <c r="B63" s="9"/>
      <c r="C63" s="10"/>
      <c r="D63" s="10"/>
      <c r="E63" s="209" t="s">
        <v>24</v>
      </c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10"/>
      <c r="BI63" s="210"/>
      <c r="BJ63" s="211"/>
      <c r="BK63" s="211"/>
      <c r="BL63" s="211"/>
      <c r="BM63" s="211"/>
      <c r="BN63" s="211"/>
      <c r="BO63" s="211"/>
      <c r="BP63" s="212"/>
      <c r="BQ63" s="71">
        <v>20030</v>
      </c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213"/>
      <c r="CK63" s="71">
        <v>20445</v>
      </c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90"/>
    </row>
    <row r="64" spans="2:108" ht="12.75">
      <c r="B64" s="12"/>
      <c r="C64" s="14"/>
      <c r="D64" s="14"/>
      <c r="E64" s="14"/>
      <c r="F64" s="14"/>
      <c r="G64" s="250" t="s">
        <v>49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13"/>
      <c r="BI64" s="190"/>
      <c r="BJ64" s="191"/>
      <c r="BK64" s="191"/>
      <c r="BL64" s="191"/>
      <c r="BM64" s="191"/>
      <c r="BN64" s="191"/>
      <c r="BO64" s="191"/>
      <c r="BP64" s="192"/>
      <c r="BQ64" s="91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193"/>
      <c r="CK64" s="91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</row>
    <row r="65" spans="2:108" ht="12.75">
      <c r="B65" s="12"/>
      <c r="C65" s="14"/>
      <c r="D65" s="14"/>
      <c r="E65" s="14"/>
      <c r="F65" s="14"/>
      <c r="G65" s="250" t="s">
        <v>50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13"/>
      <c r="BI65" s="190"/>
      <c r="BJ65" s="191"/>
      <c r="BK65" s="191"/>
      <c r="BL65" s="191"/>
      <c r="BM65" s="191"/>
      <c r="BN65" s="191"/>
      <c r="BO65" s="191"/>
      <c r="BP65" s="192"/>
      <c r="BQ65" s="91">
        <v>8212</v>
      </c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193"/>
      <c r="CK65" s="91">
        <v>9708</v>
      </c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</row>
    <row r="66" spans="2:108" ht="12.75">
      <c r="B66" s="22"/>
      <c r="C66" s="23"/>
      <c r="D66" s="23"/>
      <c r="E66" s="23"/>
      <c r="F66" s="23"/>
      <c r="G66" s="293" t="s">
        <v>664</v>
      </c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4"/>
      <c r="BI66" s="309"/>
      <c r="BJ66" s="310"/>
      <c r="BK66" s="310"/>
      <c r="BL66" s="310"/>
      <c r="BM66" s="310"/>
      <c r="BN66" s="310"/>
      <c r="BO66" s="310"/>
      <c r="BP66" s="311"/>
      <c r="BQ66" s="305">
        <v>450</v>
      </c>
      <c r="BR66" s="306"/>
      <c r="BS66" s="306"/>
      <c r="BT66" s="306"/>
      <c r="BU66" s="306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8"/>
      <c r="CK66" s="305">
        <v>1230</v>
      </c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6"/>
      <c r="DA66" s="306"/>
      <c r="DB66" s="306"/>
      <c r="DC66" s="306"/>
      <c r="DD66" s="307"/>
    </row>
    <row r="67" spans="2:108" ht="12.75">
      <c r="B67" s="16"/>
      <c r="C67" s="18"/>
      <c r="D67" s="18"/>
      <c r="E67" s="18"/>
      <c r="F67" s="18"/>
      <c r="G67" s="218" t="s">
        <v>51</v>
      </c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17"/>
      <c r="BI67" s="129"/>
      <c r="BJ67" s="130"/>
      <c r="BK67" s="130"/>
      <c r="BL67" s="130"/>
      <c r="BM67" s="130"/>
      <c r="BN67" s="130"/>
      <c r="BO67" s="130"/>
      <c r="BP67" s="131"/>
      <c r="BQ67" s="84">
        <v>9</v>
      </c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0"/>
      <c r="CK67" s="84">
        <v>10</v>
      </c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0"/>
    </row>
    <row r="68" spans="2:108" ht="12.75">
      <c r="B68" s="7"/>
      <c r="C68" s="128" t="s">
        <v>52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8"/>
      <c r="BI68" s="129"/>
      <c r="BJ68" s="130"/>
      <c r="BK68" s="130"/>
      <c r="BL68" s="130"/>
      <c r="BM68" s="130"/>
      <c r="BN68" s="130"/>
      <c r="BO68" s="130"/>
      <c r="BP68" s="131"/>
      <c r="BQ68" s="84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0"/>
      <c r="CK68" s="84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6"/>
    </row>
    <row r="69" spans="2:108" ht="12.75">
      <c r="B69" s="9"/>
      <c r="C69" s="10"/>
      <c r="D69" s="10"/>
      <c r="E69" s="209" t="s">
        <v>24</v>
      </c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10"/>
      <c r="BI69" s="210"/>
      <c r="BJ69" s="211"/>
      <c r="BK69" s="211"/>
      <c r="BL69" s="211"/>
      <c r="BM69" s="211"/>
      <c r="BN69" s="211"/>
      <c r="BO69" s="211"/>
      <c r="BP69" s="212"/>
      <c r="BQ69" s="71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213"/>
      <c r="CK69" s="71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90"/>
    </row>
    <row r="70" spans="2:108" ht="12.75">
      <c r="B70" s="12"/>
      <c r="C70" s="14"/>
      <c r="D70" s="14"/>
      <c r="E70" s="14"/>
      <c r="F70" s="14"/>
      <c r="G70" s="250" t="s">
        <v>53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13"/>
      <c r="BI70" s="190"/>
      <c r="BJ70" s="191"/>
      <c r="BK70" s="191"/>
      <c r="BL70" s="191"/>
      <c r="BM70" s="191"/>
      <c r="BN70" s="191"/>
      <c r="BO70" s="191"/>
      <c r="BP70" s="192"/>
      <c r="BQ70" s="91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193"/>
      <c r="CK70" s="91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2:108" ht="12.75">
      <c r="B71" s="12"/>
      <c r="C71" s="14"/>
      <c r="D71" s="14"/>
      <c r="E71" s="14"/>
      <c r="F71" s="14"/>
      <c r="G71" s="250" t="s">
        <v>54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13"/>
      <c r="BI71" s="190"/>
      <c r="BJ71" s="191"/>
      <c r="BK71" s="191"/>
      <c r="BL71" s="191"/>
      <c r="BM71" s="191"/>
      <c r="BN71" s="191"/>
      <c r="BO71" s="191"/>
      <c r="BP71" s="192"/>
      <c r="BQ71" s="91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193"/>
      <c r="CK71" s="91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9" ht="12.75" hidden="1">
      <c r="A72" s="1" t="s">
        <v>276</v>
      </c>
      <c r="B72" s="294" t="s">
        <v>266</v>
      </c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295"/>
      <c r="BG72" s="295"/>
      <c r="BH72" s="296"/>
      <c r="BI72" s="129"/>
      <c r="BJ72" s="130"/>
      <c r="BK72" s="130"/>
      <c r="BL72" s="130"/>
      <c r="BM72" s="130"/>
      <c r="BN72" s="130"/>
      <c r="BO72" s="130"/>
      <c r="BP72" s="131"/>
      <c r="BQ72" s="84" t="s">
        <v>264</v>
      </c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0"/>
      <c r="CK72" s="84" t="s">
        <v>265</v>
      </c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6"/>
      <c r="DE72" s="1" t="s">
        <v>207</v>
      </c>
    </row>
    <row r="73" spans="1:108" ht="12.75">
      <c r="A73" s="1">
        <v>1</v>
      </c>
      <c r="B73" s="294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6"/>
      <c r="BI73" s="129"/>
      <c r="BJ73" s="130"/>
      <c r="BK73" s="130"/>
      <c r="BL73" s="130"/>
      <c r="BM73" s="130"/>
      <c r="BN73" s="130"/>
      <c r="BO73" s="130"/>
      <c r="BP73" s="131"/>
      <c r="BQ73" s="84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0"/>
      <c r="CK73" s="84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6"/>
    </row>
    <row r="74" spans="2:108" ht="12.75">
      <c r="B74" s="7"/>
      <c r="C74" s="128" t="s">
        <v>55</v>
      </c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8"/>
      <c r="BI74" s="129"/>
      <c r="BJ74" s="130"/>
      <c r="BK74" s="130"/>
      <c r="BL74" s="130"/>
      <c r="BM74" s="130"/>
      <c r="BN74" s="130"/>
      <c r="BO74" s="130"/>
      <c r="BP74" s="131"/>
      <c r="BQ74" s="84">
        <v>3132</v>
      </c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0"/>
      <c r="CK74" s="84">
        <v>3132</v>
      </c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6"/>
    </row>
    <row r="75" spans="2:108" ht="12.75">
      <c r="B75" s="7"/>
      <c r="C75" s="128" t="s">
        <v>56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8"/>
      <c r="BI75" s="129"/>
      <c r="BJ75" s="130"/>
      <c r="BK75" s="130"/>
      <c r="BL75" s="130"/>
      <c r="BM75" s="130"/>
      <c r="BN75" s="130"/>
      <c r="BO75" s="130"/>
      <c r="BP75" s="131"/>
      <c r="BQ75" s="84">
        <v>1351</v>
      </c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0"/>
      <c r="CK75" s="84">
        <v>1351</v>
      </c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6"/>
    </row>
    <row r="76" spans="2:108" ht="12.75">
      <c r="B76" s="61"/>
      <c r="C76" s="62"/>
      <c r="D76" s="62"/>
      <c r="E76" s="299" t="s">
        <v>24</v>
      </c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62"/>
      <c r="BI76" s="300"/>
      <c r="BJ76" s="301"/>
      <c r="BK76" s="301"/>
      <c r="BL76" s="301"/>
      <c r="BM76" s="301"/>
      <c r="BN76" s="301"/>
      <c r="BO76" s="301"/>
      <c r="BP76" s="302"/>
      <c r="BQ76" s="160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2"/>
      <c r="CK76" s="160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303"/>
    </row>
    <row r="77" spans="2:108" ht="12.75">
      <c r="B77" s="63"/>
      <c r="C77" s="64"/>
      <c r="D77" s="64"/>
      <c r="E77" s="64"/>
      <c r="F77" s="6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65"/>
      <c r="BI77" s="259"/>
      <c r="BJ77" s="260"/>
      <c r="BK77" s="260"/>
      <c r="BL77" s="260"/>
      <c r="BM77" s="260"/>
      <c r="BN77" s="260"/>
      <c r="BO77" s="260"/>
      <c r="BP77" s="261"/>
      <c r="BQ77" s="73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163"/>
      <c r="CK77" s="73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5"/>
    </row>
    <row r="78" spans="1:109" ht="12.75" hidden="1">
      <c r="A78" s="1" t="s">
        <v>276</v>
      </c>
      <c r="B78" s="294" t="s">
        <v>263</v>
      </c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6"/>
      <c r="BI78" s="129"/>
      <c r="BJ78" s="130"/>
      <c r="BK78" s="130"/>
      <c r="BL78" s="130"/>
      <c r="BM78" s="130"/>
      <c r="BN78" s="130"/>
      <c r="BO78" s="130"/>
      <c r="BP78" s="131"/>
      <c r="BQ78" s="84" t="s">
        <v>261</v>
      </c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0"/>
      <c r="CK78" s="84" t="s">
        <v>262</v>
      </c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6"/>
      <c r="DE78" s="1" t="s">
        <v>207</v>
      </c>
    </row>
    <row r="79" spans="1:108" ht="12.75">
      <c r="A79" s="1">
        <v>1</v>
      </c>
      <c r="B79" s="294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6"/>
      <c r="BI79" s="129"/>
      <c r="BJ79" s="130"/>
      <c r="BK79" s="130"/>
      <c r="BL79" s="130"/>
      <c r="BM79" s="130"/>
      <c r="BN79" s="130"/>
      <c r="BO79" s="130"/>
      <c r="BP79" s="131"/>
      <c r="BQ79" s="84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0"/>
      <c r="CK79" s="84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6"/>
    </row>
    <row r="80" spans="2:108" ht="25.5" customHeight="1" thickBot="1">
      <c r="B80" s="7"/>
      <c r="C80" s="128" t="s">
        <v>57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8"/>
      <c r="BI80" s="125"/>
      <c r="BJ80" s="126"/>
      <c r="BK80" s="126"/>
      <c r="BL80" s="126"/>
      <c r="BM80" s="126"/>
      <c r="BN80" s="126"/>
      <c r="BO80" s="126"/>
      <c r="BP80" s="127"/>
      <c r="BQ80" s="233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5"/>
      <c r="CK80" s="233"/>
      <c r="CL80" s="234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6"/>
    </row>
    <row r="81" spans="2:108" ht="26.25" customHeight="1"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26"/>
      <c r="BI81" s="266" t="s">
        <v>22</v>
      </c>
      <c r="BJ81" s="266"/>
      <c r="BK81" s="266"/>
      <c r="BL81" s="266"/>
      <c r="BM81" s="266"/>
      <c r="BN81" s="266"/>
      <c r="BO81" s="266"/>
      <c r="BP81" s="267"/>
      <c r="BQ81" s="122" t="s">
        <v>32</v>
      </c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4"/>
      <c r="CK81" s="122" t="s">
        <v>58</v>
      </c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2:108" ht="13.5" thickBot="1">
      <c r="B82" s="22"/>
      <c r="C82" s="27" t="s">
        <v>59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8"/>
      <c r="BI82" s="113">
        <v>2</v>
      </c>
      <c r="BJ82" s="114"/>
      <c r="BK82" s="114"/>
      <c r="BL82" s="114"/>
      <c r="BM82" s="114"/>
      <c r="BN82" s="114"/>
      <c r="BO82" s="114"/>
      <c r="BP82" s="115"/>
      <c r="BQ82" s="113">
        <v>3</v>
      </c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5"/>
      <c r="CK82" s="113">
        <v>4</v>
      </c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5"/>
    </row>
    <row r="83" spans="2:108" ht="12.75">
      <c r="B83" s="12"/>
      <c r="C83" s="201" t="s">
        <v>60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13"/>
      <c r="BI83" s="206"/>
      <c r="BJ83" s="207"/>
      <c r="BK83" s="207"/>
      <c r="BL83" s="207"/>
      <c r="BM83" s="207"/>
      <c r="BN83" s="207"/>
      <c r="BO83" s="207"/>
      <c r="BP83" s="208"/>
      <c r="BQ83" s="186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8"/>
      <c r="CK83" s="186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9"/>
    </row>
    <row r="84" spans="2:108" ht="12.75">
      <c r="B84" s="16"/>
      <c r="C84" s="17"/>
      <c r="D84" s="17"/>
      <c r="E84" s="184" t="s">
        <v>61</v>
      </c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7"/>
      <c r="BI84" s="129" t="s">
        <v>625</v>
      </c>
      <c r="BJ84" s="130"/>
      <c r="BK84" s="130"/>
      <c r="BL84" s="130"/>
      <c r="BM84" s="130"/>
      <c r="BN84" s="130"/>
      <c r="BO84" s="130"/>
      <c r="BP84" s="131"/>
      <c r="BQ84" s="84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0"/>
      <c r="CK84" s="84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6"/>
    </row>
    <row r="85" spans="2:108" ht="14.25" customHeight="1" thickBot="1">
      <c r="B85" s="16"/>
      <c r="C85" s="17"/>
      <c r="D85" s="17"/>
      <c r="E85" s="217" t="s">
        <v>62</v>
      </c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17"/>
      <c r="BI85" s="125" t="s">
        <v>626</v>
      </c>
      <c r="BJ85" s="126"/>
      <c r="BK85" s="126"/>
      <c r="BL85" s="126"/>
      <c r="BM85" s="126"/>
      <c r="BN85" s="126"/>
      <c r="BO85" s="126"/>
      <c r="BP85" s="127"/>
      <c r="BQ85" s="233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  <c r="CI85" s="234"/>
      <c r="CJ85" s="235"/>
      <c r="CK85" s="233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6"/>
    </row>
    <row r="86" spans="2:108" ht="26.25" customHeight="1"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26"/>
      <c r="BI86" s="297" t="s">
        <v>22</v>
      </c>
      <c r="BJ86" s="297"/>
      <c r="BK86" s="297"/>
      <c r="BL86" s="297"/>
      <c r="BM86" s="297"/>
      <c r="BN86" s="297"/>
      <c r="BO86" s="297"/>
      <c r="BP86" s="298"/>
      <c r="BQ86" s="122" t="s">
        <v>32</v>
      </c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4"/>
      <c r="CK86" s="122" t="s">
        <v>145</v>
      </c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4"/>
    </row>
    <row r="87" spans="2:108" ht="13.5" thickBot="1">
      <c r="B87" s="2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8"/>
      <c r="BI87" s="114">
        <v>2</v>
      </c>
      <c r="BJ87" s="114"/>
      <c r="BK87" s="114"/>
      <c r="BL87" s="114"/>
      <c r="BM87" s="114"/>
      <c r="BN87" s="114"/>
      <c r="BO87" s="114"/>
      <c r="BP87" s="115"/>
      <c r="BQ87" s="113">
        <v>3</v>
      </c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5"/>
      <c r="CK87" s="113">
        <v>4</v>
      </c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5"/>
    </row>
    <row r="88" spans="2:108" ht="39" customHeight="1" thickBot="1">
      <c r="B88" s="12"/>
      <c r="C88" s="250" t="s">
        <v>63</v>
      </c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14"/>
      <c r="BI88" s="219"/>
      <c r="BJ88" s="220"/>
      <c r="BK88" s="220"/>
      <c r="BL88" s="220"/>
      <c r="BM88" s="220"/>
      <c r="BN88" s="220"/>
      <c r="BO88" s="220"/>
      <c r="BP88" s="221"/>
      <c r="BQ88" s="107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9"/>
      <c r="CK88" s="107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280"/>
    </row>
    <row r="90" ht="12" customHeight="1">
      <c r="DD90" s="5" t="s">
        <v>64</v>
      </c>
    </row>
    <row r="91" spans="2:108" s="6" customFormat="1" ht="15.75" customHeight="1">
      <c r="B91" s="94" t="s">
        <v>65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</row>
    <row r="92" spans="2:108" ht="12.75" customHeight="1">
      <c r="B92" s="95" t="s">
        <v>16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7"/>
      <c r="AK92" s="147" t="s">
        <v>17</v>
      </c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9"/>
      <c r="BD92" s="147" t="s">
        <v>18</v>
      </c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9"/>
      <c r="BV92" s="147" t="s">
        <v>19</v>
      </c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9"/>
      <c r="CL92" s="147" t="s">
        <v>20</v>
      </c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9"/>
    </row>
    <row r="93" spans="2:108" ht="12.75">
      <c r="B93" s="95" t="s">
        <v>21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7"/>
      <c r="AD93" s="95" t="s">
        <v>22</v>
      </c>
      <c r="AE93" s="96"/>
      <c r="AF93" s="96"/>
      <c r="AG93" s="96"/>
      <c r="AH93" s="96"/>
      <c r="AI93" s="96"/>
      <c r="AJ93" s="97"/>
      <c r="AK93" s="122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4"/>
      <c r="BD93" s="122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4"/>
      <c r="BV93" s="122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2:108" ht="12.75" customHeight="1" thickBot="1">
      <c r="B94" s="95">
        <v>1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7"/>
      <c r="AD94" s="113">
        <v>2</v>
      </c>
      <c r="AE94" s="114"/>
      <c r="AF94" s="114"/>
      <c r="AG94" s="114"/>
      <c r="AH94" s="114"/>
      <c r="AI94" s="114"/>
      <c r="AJ94" s="115"/>
      <c r="AK94" s="113">
        <v>3</v>
      </c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5"/>
      <c r="BD94" s="113">
        <v>4</v>
      </c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5"/>
      <c r="BV94" s="113">
        <v>5</v>
      </c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5"/>
      <c r="CL94" s="113">
        <v>6</v>
      </c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5"/>
    </row>
    <row r="95" spans="2:108" ht="25.5" customHeight="1">
      <c r="B95" s="7"/>
      <c r="C95" s="128" t="s">
        <v>66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8"/>
      <c r="AD95" s="206"/>
      <c r="AE95" s="207"/>
      <c r="AF95" s="207"/>
      <c r="AG95" s="207"/>
      <c r="AH95" s="207"/>
      <c r="AI95" s="207"/>
      <c r="AJ95" s="208"/>
      <c r="AK95" s="186">
        <v>2000</v>
      </c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8"/>
      <c r="BD95" s="186">
        <v>1750</v>
      </c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8"/>
      <c r="BV95" s="98">
        <v>2000</v>
      </c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100"/>
      <c r="CL95" s="116">
        <f>-ABS(П000010026005)+П000010026004+П000010026003</f>
        <v>1750</v>
      </c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8"/>
    </row>
    <row r="96" spans="2:108" ht="39" customHeight="1">
      <c r="B96" s="7"/>
      <c r="C96" s="128" t="s">
        <v>67</v>
      </c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8"/>
      <c r="AD96" s="129"/>
      <c r="AE96" s="130"/>
      <c r="AF96" s="130"/>
      <c r="AG96" s="130"/>
      <c r="AH96" s="130"/>
      <c r="AI96" s="130"/>
      <c r="AJ96" s="131"/>
      <c r="AK96" s="84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0"/>
      <c r="BD96" s="84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0"/>
      <c r="BV96" s="101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3"/>
      <c r="CL96" s="119">
        <f>-ABS(П000010027005)+П000010027004+П000010027003</f>
        <v>0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9" ht="12.75" hidden="1">
      <c r="A97" s="1" t="s">
        <v>275</v>
      </c>
      <c r="B97" s="359" t="s">
        <v>256</v>
      </c>
      <c r="C97" s="360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1"/>
      <c r="AD97" s="129"/>
      <c r="AE97" s="130"/>
      <c r="AF97" s="130"/>
      <c r="AG97" s="130"/>
      <c r="AH97" s="130"/>
      <c r="AI97" s="130"/>
      <c r="AJ97" s="131"/>
      <c r="AK97" s="84" t="s">
        <v>257</v>
      </c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0"/>
      <c r="BD97" s="84" t="s">
        <v>258</v>
      </c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0"/>
      <c r="BV97" s="101" t="s">
        <v>259</v>
      </c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3"/>
      <c r="CL97" s="119" t="s">
        <v>260</v>
      </c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  <c r="DE97" s="1" t="s">
        <v>207</v>
      </c>
    </row>
    <row r="98" spans="1:108" ht="12.75">
      <c r="A98" s="1">
        <v>1</v>
      </c>
      <c r="B98" s="294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6"/>
      <c r="AD98" s="129"/>
      <c r="AE98" s="130"/>
      <c r="AF98" s="130"/>
      <c r="AG98" s="130"/>
      <c r="AH98" s="130"/>
      <c r="AI98" s="130"/>
      <c r="AJ98" s="131"/>
      <c r="AK98" s="84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0"/>
      <c r="BD98" s="84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0"/>
      <c r="BV98" s="101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3"/>
      <c r="CL98" s="119">
        <f>-ABS(BV98)+BD98+AK98</f>
        <v>0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2:108" ht="14.25" customHeight="1" thickBot="1">
      <c r="B99" s="20"/>
      <c r="C99" s="244" t="s">
        <v>31</v>
      </c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9"/>
      <c r="AD99" s="125"/>
      <c r="AE99" s="126"/>
      <c r="AF99" s="126"/>
      <c r="AG99" s="126"/>
      <c r="AH99" s="126"/>
      <c r="AI99" s="126"/>
      <c r="AJ99" s="127"/>
      <c r="AK99" s="233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5"/>
      <c r="BD99" s="233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5"/>
      <c r="BV99" s="104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6"/>
      <c r="CL99" s="277">
        <f>-ABS(П000010029005)+П000010029004+П000010029003</f>
        <v>0</v>
      </c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  <c r="CW99" s="278"/>
      <c r="CX99" s="278"/>
      <c r="CY99" s="278"/>
      <c r="CZ99" s="278"/>
      <c r="DA99" s="278"/>
      <c r="DB99" s="278"/>
      <c r="DC99" s="278"/>
      <c r="DD99" s="279"/>
    </row>
    <row r="100" spans="2:108" ht="13.5" customHeight="1" thickBot="1">
      <c r="B100" s="21"/>
      <c r="C100" s="243" t="s">
        <v>47</v>
      </c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15"/>
      <c r="AD100" s="219"/>
      <c r="AE100" s="220"/>
      <c r="AF100" s="220"/>
      <c r="AG100" s="220"/>
      <c r="AH100" s="220"/>
      <c r="AI100" s="220"/>
      <c r="AJ100" s="221"/>
      <c r="AK100" s="107">
        <v>2000</v>
      </c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9"/>
      <c r="BD100" s="107">
        <v>1750</v>
      </c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9"/>
      <c r="BV100" s="289">
        <v>2000</v>
      </c>
      <c r="BW100" s="290"/>
      <c r="BX100" s="290"/>
      <c r="BY100" s="290"/>
      <c r="BZ100" s="290"/>
      <c r="CA100" s="290"/>
      <c r="CB100" s="290"/>
      <c r="CC100" s="290"/>
      <c r="CD100" s="290"/>
      <c r="CE100" s="290"/>
      <c r="CF100" s="290"/>
      <c r="CG100" s="290"/>
      <c r="CH100" s="290"/>
      <c r="CI100" s="290"/>
      <c r="CJ100" s="290"/>
      <c r="CK100" s="291"/>
      <c r="CL100" s="222">
        <f>-ABS(П000010030005)+П000010030004+П000010030003</f>
        <v>1750</v>
      </c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5"/>
    </row>
    <row r="101" spans="30:73" ht="26.25" customHeight="1">
      <c r="AD101" s="122" t="s">
        <v>22</v>
      </c>
      <c r="AE101" s="123"/>
      <c r="AF101" s="123"/>
      <c r="AG101" s="123"/>
      <c r="AH101" s="123"/>
      <c r="AI101" s="123"/>
      <c r="AJ101" s="124"/>
      <c r="AK101" s="122" t="s">
        <v>32</v>
      </c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4"/>
      <c r="BD101" s="122" t="s">
        <v>33</v>
      </c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4"/>
    </row>
    <row r="102" spans="2:73" ht="13.5" thickBot="1">
      <c r="B102" s="95">
        <v>1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7"/>
      <c r="AD102" s="113">
        <v>2</v>
      </c>
      <c r="AE102" s="114"/>
      <c r="AF102" s="114"/>
      <c r="AG102" s="114"/>
      <c r="AH102" s="114"/>
      <c r="AI102" s="114"/>
      <c r="AJ102" s="115"/>
      <c r="AK102" s="113">
        <v>3</v>
      </c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5"/>
      <c r="BD102" s="113">
        <v>4</v>
      </c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5"/>
    </row>
    <row r="103" spans="2:73" ht="39" customHeight="1" thickBot="1">
      <c r="B103" s="7"/>
      <c r="C103" s="128" t="s">
        <v>68</v>
      </c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8"/>
      <c r="AD103" s="219"/>
      <c r="AE103" s="220"/>
      <c r="AF103" s="220"/>
      <c r="AG103" s="220"/>
      <c r="AH103" s="220"/>
      <c r="AI103" s="220"/>
      <c r="AJ103" s="221"/>
      <c r="AK103" s="107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9"/>
      <c r="BD103" s="107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280"/>
    </row>
    <row r="104" ht="5.25" customHeight="1"/>
    <row r="105" spans="2:108" ht="12" customHeight="1">
      <c r="B105" s="292" t="s">
        <v>69</v>
      </c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</row>
    <row r="106" spans="2:108" s="6" customFormat="1" ht="15.75" customHeight="1">
      <c r="B106" s="94" t="s">
        <v>70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</row>
    <row r="107" spans="2:108" ht="12.75" customHeight="1">
      <c r="B107" s="95" t="s">
        <v>146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7"/>
      <c r="AK107" s="147" t="s">
        <v>17</v>
      </c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9"/>
      <c r="BD107" s="147" t="s">
        <v>18</v>
      </c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9"/>
      <c r="BV107" s="147" t="s">
        <v>71</v>
      </c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9"/>
      <c r="CL107" s="177" t="s">
        <v>20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9"/>
    </row>
    <row r="108" spans="2:108" ht="12.75">
      <c r="B108" s="95" t="s">
        <v>21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7"/>
      <c r="AD108" s="95" t="s">
        <v>22</v>
      </c>
      <c r="AE108" s="96"/>
      <c r="AF108" s="96"/>
      <c r="AG108" s="96"/>
      <c r="AH108" s="96"/>
      <c r="AI108" s="96"/>
      <c r="AJ108" s="97"/>
      <c r="AK108" s="122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4"/>
      <c r="BD108" s="122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4"/>
      <c r="BV108" s="122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4"/>
      <c r="CL108" s="180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1"/>
      <c r="DD108" s="182"/>
    </row>
    <row r="109" spans="2:108" ht="12.75" customHeight="1" thickBot="1">
      <c r="B109" s="95">
        <v>1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7"/>
      <c r="AD109" s="113">
        <v>2</v>
      </c>
      <c r="AE109" s="114"/>
      <c r="AF109" s="114"/>
      <c r="AG109" s="114"/>
      <c r="AH109" s="114"/>
      <c r="AI109" s="114"/>
      <c r="AJ109" s="115"/>
      <c r="AK109" s="113">
        <v>3</v>
      </c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5"/>
      <c r="BD109" s="113">
        <v>4</v>
      </c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5"/>
      <c r="BV109" s="113">
        <v>5</v>
      </c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5"/>
      <c r="CL109" s="113">
        <v>6</v>
      </c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5"/>
    </row>
    <row r="110" spans="2:108" ht="12.75" customHeight="1">
      <c r="B110" s="7"/>
      <c r="C110" s="128" t="s">
        <v>72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8"/>
      <c r="AD110" s="206" t="s">
        <v>210</v>
      </c>
      <c r="AE110" s="207"/>
      <c r="AF110" s="207"/>
      <c r="AG110" s="207"/>
      <c r="AH110" s="207"/>
      <c r="AI110" s="207"/>
      <c r="AJ110" s="208"/>
      <c r="AK110" s="186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8"/>
      <c r="BD110" s="186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8"/>
      <c r="BV110" s="132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4"/>
      <c r="CL110" s="116">
        <f>-ABS(П000010032005)+П000010032004+П000010032003</f>
        <v>0</v>
      </c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8"/>
    </row>
    <row r="111" spans="2:108" ht="12.75">
      <c r="B111" s="22"/>
      <c r="C111" s="24"/>
      <c r="D111" s="24"/>
      <c r="E111" s="288" t="s">
        <v>24</v>
      </c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4"/>
      <c r="AD111" s="157"/>
      <c r="AE111" s="158"/>
      <c r="AF111" s="158"/>
      <c r="AG111" s="158"/>
      <c r="AH111" s="158"/>
      <c r="AI111" s="158"/>
      <c r="AJ111" s="159"/>
      <c r="AK111" s="73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163"/>
      <c r="BD111" s="119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41"/>
      <c r="BV111" s="251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3"/>
      <c r="CL111" s="73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5"/>
    </row>
    <row r="112" spans="1:109" ht="12.75" hidden="1">
      <c r="A112" s="1" t="s">
        <v>275</v>
      </c>
      <c r="B112" s="359" t="s">
        <v>255</v>
      </c>
      <c r="C112" s="360"/>
      <c r="D112" s="360"/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0"/>
      <c r="U112" s="360"/>
      <c r="V112" s="360"/>
      <c r="W112" s="360"/>
      <c r="X112" s="360"/>
      <c r="Y112" s="360"/>
      <c r="Z112" s="360"/>
      <c r="AA112" s="360"/>
      <c r="AB112" s="360"/>
      <c r="AC112" s="361"/>
      <c r="AD112" s="129"/>
      <c r="AE112" s="130"/>
      <c r="AF112" s="130"/>
      <c r="AG112" s="130"/>
      <c r="AH112" s="130"/>
      <c r="AI112" s="130"/>
      <c r="AJ112" s="131"/>
      <c r="AK112" s="84" t="s">
        <v>251</v>
      </c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0"/>
      <c r="BD112" s="84" t="s">
        <v>252</v>
      </c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0"/>
      <c r="BV112" s="110" t="s">
        <v>253</v>
      </c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2"/>
      <c r="CL112" s="119" t="s">
        <v>254</v>
      </c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1"/>
      <c r="DE112" s="1" t="s">
        <v>207</v>
      </c>
    </row>
    <row r="113" spans="1:108" ht="13.5" thickBot="1">
      <c r="A113" s="1">
        <v>1</v>
      </c>
      <c r="B113" s="294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6"/>
      <c r="AD113" s="125"/>
      <c r="AE113" s="126"/>
      <c r="AF113" s="126"/>
      <c r="AG113" s="126"/>
      <c r="AH113" s="126"/>
      <c r="AI113" s="126"/>
      <c r="AJ113" s="127"/>
      <c r="AK113" s="233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5"/>
      <c r="BD113" s="233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5"/>
      <c r="BV113" s="82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9"/>
      <c r="CL113" s="277">
        <f>-ABS(BV113)+BD113+AK113</f>
        <v>0</v>
      </c>
      <c r="CM113" s="278"/>
      <c r="CN113" s="278"/>
      <c r="CO113" s="278"/>
      <c r="CP113" s="278"/>
      <c r="CQ113" s="278"/>
      <c r="CR113" s="278"/>
      <c r="CS113" s="278"/>
      <c r="CT113" s="278"/>
      <c r="CU113" s="278"/>
      <c r="CV113" s="278"/>
      <c r="CW113" s="278"/>
      <c r="CX113" s="278"/>
      <c r="CY113" s="278"/>
      <c r="CZ113" s="278"/>
      <c r="DA113" s="278"/>
      <c r="DB113" s="278"/>
      <c r="DC113" s="278"/>
      <c r="DD113" s="279"/>
    </row>
    <row r="114" spans="2:108" ht="26.25" customHeight="1">
      <c r="B114" s="9"/>
      <c r="C114" s="10"/>
      <c r="BM114" s="265" t="s">
        <v>22</v>
      </c>
      <c r="BN114" s="266"/>
      <c r="BO114" s="266"/>
      <c r="BP114" s="266"/>
      <c r="BQ114" s="266"/>
      <c r="BR114" s="266"/>
      <c r="BS114" s="266"/>
      <c r="BT114" s="266"/>
      <c r="BU114" s="267"/>
      <c r="BV114" s="122" t="s">
        <v>32</v>
      </c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4"/>
      <c r="CL114" s="122" t="s">
        <v>73</v>
      </c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4"/>
    </row>
    <row r="115" spans="2:108" ht="12.75" customHeight="1" thickBot="1">
      <c r="B115" s="22"/>
      <c r="C115" s="27" t="s">
        <v>59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8"/>
      <c r="BM115" s="113">
        <v>2</v>
      </c>
      <c r="BN115" s="114"/>
      <c r="BO115" s="114"/>
      <c r="BP115" s="114"/>
      <c r="BQ115" s="114"/>
      <c r="BR115" s="114"/>
      <c r="BS115" s="114"/>
      <c r="BT115" s="114"/>
      <c r="BU115" s="115"/>
      <c r="BV115" s="113">
        <v>3</v>
      </c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5"/>
      <c r="CL115" s="113">
        <v>4</v>
      </c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5"/>
    </row>
    <row r="116" spans="2:108" ht="27.75" customHeight="1" thickBot="1">
      <c r="B116" s="12"/>
      <c r="C116" s="204" t="s">
        <v>152</v>
      </c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54"/>
      <c r="BM116" s="219" t="s">
        <v>211</v>
      </c>
      <c r="BN116" s="220"/>
      <c r="BO116" s="220"/>
      <c r="BP116" s="220"/>
      <c r="BQ116" s="220"/>
      <c r="BR116" s="220"/>
      <c r="BS116" s="220"/>
      <c r="BT116" s="220"/>
      <c r="BU116" s="221"/>
      <c r="BV116" s="107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9"/>
      <c r="CL116" s="107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280"/>
    </row>
    <row r="117" spans="2:108" ht="39.75" customHeight="1">
      <c r="B117" s="9"/>
      <c r="C117" s="10"/>
      <c r="BM117" s="265" t="s">
        <v>22</v>
      </c>
      <c r="BN117" s="266"/>
      <c r="BO117" s="266"/>
      <c r="BP117" s="266"/>
      <c r="BQ117" s="266"/>
      <c r="BR117" s="266"/>
      <c r="BS117" s="266"/>
      <c r="BT117" s="266"/>
      <c r="BU117" s="267"/>
      <c r="BV117" s="122" t="s">
        <v>74</v>
      </c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4"/>
      <c r="CL117" s="122" t="s">
        <v>75</v>
      </c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4"/>
    </row>
    <row r="118" spans="2:108" ht="12.75" customHeight="1" thickBot="1">
      <c r="B118" s="22"/>
      <c r="C118" s="27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8"/>
      <c r="BM118" s="113">
        <v>2</v>
      </c>
      <c r="BN118" s="114"/>
      <c r="BO118" s="114"/>
      <c r="BP118" s="114"/>
      <c r="BQ118" s="114"/>
      <c r="BR118" s="114"/>
      <c r="BS118" s="114"/>
      <c r="BT118" s="114"/>
      <c r="BU118" s="115"/>
      <c r="BV118" s="113">
        <v>3</v>
      </c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5"/>
      <c r="CL118" s="113">
        <v>4</v>
      </c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5"/>
    </row>
    <row r="119" spans="2:108" ht="41.25" customHeight="1" thickBot="1">
      <c r="B119" s="12"/>
      <c r="C119" s="204" t="s">
        <v>655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14"/>
      <c r="BM119" s="219"/>
      <c r="BN119" s="220"/>
      <c r="BO119" s="220"/>
      <c r="BP119" s="220"/>
      <c r="BQ119" s="220"/>
      <c r="BR119" s="220"/>
      <c r="BS119" s="220"/>
      <c r="BT119" s="220"/>
      <c r="BU119" s="221"/>
      <c r="BV119" s="107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9"/>
      <c r="CL119" s="107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280"/>
    </row>
    <row r="120" ht="5.25" customHeight="1"/>
    <row r="121" spans="2:108" s="6" customFormat="1" ht="15.75" customHeight="1">
      <c r="B121" s="283" t="s">
        <v>76</v>
      </c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</row>
    <row r="122" spans="2:108" ht="12.75" customHeight="1">
      <c r="B122" s="95" t="s">
        <v>16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7"/>
      <c r="AK122" s="147" t="s">
        <v>147</v>
      </c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9"/>
      <c r="BD122" s="147" t="s">
        <v>18</v>
      </c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9"/>
      <c r="BV122" s="147" t="s">
        <v>71</v>
      </c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9"/>
      <c r="CL122" s="177" t="s">
        <v>78</v>
      </c>
      <c r="CM122" s="178"/>
      <c r="CN122" s="178"/>
      <c r="CO122" s="178"/>
      <c r="CP122" s="178"/>
      <c r="CQ122" s="178"/>
      <c r="CR122" s="17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9"/>
    </row>
    <row r="123" spans="2:108" ht="12.75" customHeight="1">
      <c r="B123" s="95" t="s">
        <v>21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7"/>
      <c r="AD123" s="95" t="s">
        <v>22</v>
      </c>
      <c r="AE123" s="96"/>
      <c r="AF123" s="96"/>
      <c r="AG123" s="96"/>
      <c r="AH123" s="96"/>
      <c r="AI123" s="96"/>
      <c r="AJ123" s="97"/>
      <c r="AK123" s="122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4"/>
      <c r="BD123" s="122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4"/>
      <c r="BV123" s="122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4"/>
      <c r="CL123" s="180"/>
      <c r="CM123" s="181"/>
      <c r="CN123" s="181"/>
      <c r="CO123" s="181"/>
      <c r="CP123" s="181"/>
      <c r="CQ123" s="181"/>
      <c r="CR123" s="181"/>
      <c r="CS123" s="181"/>
      <c r="CT123" s="181"/>
      <c r="CU123" s="181"/>
      <c r="CV123" s="181"/>
      <c r="CW123" s="181"/>
      <c r="CX123" s="181"/>
      <c r="CY123" s="181"/>
      <c r="CZ123" s="181"/>
      <c r="DA123" s="181"/>
      <c r="DB123" s="181"/>
      <c r="DC123" s="181"/>
      <c r="DD123" s="182"/>
    </row>
    <row r="124" spans="2:108" ht="12.75" customHeight="1" thickBot="1">
      <c r="B124" s="95">
        <v>1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7"/>
      <c r="AD124" s="113">
        <v>2</v>
      </c>
      <c r="AE124" s="114"/>
      <c r="AF124" s="114"/>
      <c r="AG124" s="114"/>
      <c r="AH124" s="114"/>
      <c r="AI124" s="114"/>
      <c r="AJ124" s="115"/>
      <c r="AK124" s="113">
        <v>3</v>
      </c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5"/>
      <c r="BD124" s="113">
        <v>4</v>
      </c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5"/>
      <c r="BV124" s="113">
        <v>5</v>
      </c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5"/>
      <c r="CL124" s="113">
        <v>6</v>
      </c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5"/>
    </row>
    <row r="125" spans="2:108" ht="25.5" customHeight="1">
      <c r="B125" s="7"/>
      <c r="C125" s="128" t="s">
        <v>79</v>
      </c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281"/>
      <c r="AD125" s="206" t="s">
        <v>212</v>
      </c>
      <c r="AE125" s="207"/>
      <c r="AF125" s="207"/>
      <c r="AG125" s="207"/>
      <c r="AH125" s="207"/>
      <c r="AI125" s="207"/>
      <c r="AJ125" s="208"/>
      <c r="AK125" s="186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8"/>
      <c r="BD125" s="186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  <c r="BS125" s="187"/>
      <c r="BT125" s="187"/>
      <c r="BU125" s="188"/>
      <c r="BV125" s="132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4"/>
      <c r="CL125" s="116">
        <f>-ABS(П000010035005)+П000010035004+П000010035003</f>
        <v>0</v>
      </c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8"/>
    </row>
    <row r="126" spans="2:108" ht="12.75">
      <c r="B126" s="59"/>
      <c r="C126" s="60"/>
      <c r="D126" s="60"/>
      <c r="E126" s="258" t="s">
        <v>24</v>
      </c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60"/>
      <c r="AD126" s="259"/>
      <c r="AE126" s="260"/>
      <c r="AF126" s="260"/>
      <c r="AG126" s="260"/>
      <c r="AH126" s="260"/>
      <c r="AI126" s="260"/>
      <c r="AJ126" s="261"/>
      <c r="AK126" s="73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163"/>
      <c r="BD126" s="119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41"/>
      <c r="BV126" s="251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3"/>
      <c r="CL126" s="73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5"/>
    </row>
    <row r="127" spans="1:109" ht="12.75" hidden="1">
      <c r="A127" s="1" t="s">
        <v>275</v>
      </c>
      <c r="B127" s="294" t="s">
        <v>246</v>
      </c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6"/>
      <c r="AD127" s="129"/>
      <c r="AE127" s="130"/>
      <c r="AF127" s="130"/>
      <c r="AG127" s="130"/>
      <c r="AH127" s="130"/>
      <c r="AI127" s="130"/>
      <c r="AJ127" s="131"/>
      <c r="AK127" s="84" t="s">
        <v>247</v>
      </c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0"/>
      <c r="BD127" s="84" t="s">
        <v>248</v>
      </c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0"/>
      <c r="BV127" s="110" t="s">
        <v>249</v>
      </c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2"/>
      <c r="CL127" s="119" t="s">
        <v>250</v>
      </c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1"/>
      <c r="DE127" s="1" t="s">
        <v>207</v>
      </c>
    </row>
    <row r="128" spans="1:108" ht="12.75" customHeight="1" thickBot="1">
      <c r="A128" s="1">
        <v>1</v>
      </c>
      <c r="B128" s="294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6"/>
      <c r="AD128" s="125"/>
      <c r="AE128" s="126"/>
      <c r="AF128" s="126"/>
      <c r="AG128" s="126"/>
      <c r="AH128" s="126"/>
      <c r="AI128" s="126"/>
      <c r="AJ128" s="127"/>
      <c r="AK128" s="233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5"/>
      <c r="BD128" s="233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5"/>
      <c r="BV128" s="82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9"/>
      <c r="CL128" s="277">
        <f>-ABS(BV128)+BD128+AK128</f>
        <v>0</v>
      </c>
      <c r="CM128" s="278"/>
      <c r="CN128" s="278"/>
      <c r="CO128" s="278"/>
      <c r="CP128" s="278"/>
      <c r="CQ128" s="278"/>
      <c r="CR128" s="278"/>
      <c r="CS128" s="278"/>
      <c r="CT128" s="278"/>
      <c r="CU128" s="278"/>
      <c r="CV128" s="278"/>
      <c r="CW128" s="278"/>
      <c r="CX128" s="278"/>
      <c r="CY128" s="278"/>
      <c r="CZ128" s="278"/>
      <c r="DA128" s="278"/>
      <c r="DB128" s="278"/>
      <c r="DC128" s="278"/>
      <c r="DD128" s="279"/>
    </row>
    <row r="129" spans="2:108" ht="25.5" customHeight="1">
      <c r="B129" s="9"/>
      <c r="C129" s="10"/>
      <c r="BD129" s="265" t="s">
        <v>22</v>
      </c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  <c r="BQ129" s="266"/>
      <c r="BR129" s="266"/>
      <c r="BS129" s="266"/>
      <c r="BT129" s="266"/>
      <c r="BU129" s="267"/>
      <c r="BV129" s="122" t="s">
        <v>32</v>
      </c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4"/>
      <c r="CL129" s="122" t="s">
        <v>33</v>
      </c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4"/>
    </row>
    <row r="130" spans="2:108" ht="12.75" customHeight="1" thickBot="1">
      <c r="B130" s="22"/>
      <c r="C130" s="27" t="s">
        <v>59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113">
        <v>2</v>
      </c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5"/>
      <c r="BV130" s="113">
        <v>3</v>
      </c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5"/>
      <c r="CL130" s="113">
        <v>4</v>
      </c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5"/>
    </row>
    <row r="131" spans="2:108" ht="50.25" customHeight="1">
      <c r="B131" s="12"/>
      <c r="C131" s="250" t="s">
        <v>148</v>
      </c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250"/>
      <c r="BC131" s="14"/>
      <c r="BD131" s="271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3"/>
      <c r="BV131" s="186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8"/>
      <c r="CL131" s="186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9"/>
    </row>
    <row r="132" spans="2:108" ht="40.5" customHeight="1" thickBot="1">
      <c r="B132" s="12"/>
      <c r="C132" s="282" t="s">
        <v>656</v>
      </c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82"/>
      <c r="AP132" s="282"/>
      <c r="AQ132" s="282"/>
      <c r="AR132" s="282"/>
      <c r="AS132" s="282"/>
      <c r="AT132" s="282"/>
      <c r="AU132" s="282"/>
      <c r="AV132" s="282"/>
      <c r="AW132" s="282"/>
      <c r="AX132" s="282"/>
      <c r="AY132" s="282"/>
      <c r="AZ132" s="282"/>
      <c r="BA132" s="282"/>
      <c r="BB132" s="282"/>
      <c r="BC132" s="30"/>
      <c r="BD132" s="268"/>
      <c r="BE132" s="269"/>
      <c r="BF132" s="269"/>
      <c r="BG132" s="269"/>
      <c r="BH132" s="269"/>
      <c r="BI132" s="269"/>
      <c r="BJ132" s="269"/>
      <c r="BK132" s="269"/>
      <c r="BL132" s="269"/>
      <c r="BM132" s="269"/>
      <c r="BN132" s="269"/>
      <c r="BO132" s="269"/>
      <c r="BP132" s="269"/>
      <c r="BQ132" s="269"/>
      <c r="BR132" s="269"/>
      <c r="BS132" s="269"/>
      <c r="BT132" s="269"/>
      <c r="BU132" s="270"/>
      <c r="BV132" s="150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2"/>
      <c r="CL132" s="150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3"/>
    </row>
    <row r="133" ht="12.75">
      <c r="DD133" s="5" t="s">
        <v>80</v>
      </c>
    </row>
    <row r="134" spans="2:108" s="6" customFormat="1" ht="15.75" customHeight="1">
      <c r="B134" s="94" t="s">
        <v>81</v>
      </c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</row>
    <row r="135" spans="2:108" ht="12.75">
      <c r="B135" s="262" t="s">
        <v>16</v>
      </c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4"/>
      <c r="AM135" s="95" t="s">
        <v>85</v>
      </c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7"/>
      <c r="BV135" s="95" t="s">
        <v>84</v>
      </c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7"/>
    </row>
    <row r="136" spans="2:108" ht="12.75" customHeight="1">
      <c r="B136" s="265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7"/>
      <c r="AM136" s="147" t="s">
        <v>83</v>
      </c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9"/>
      <c r="BD136" s="177" t="s">
        <v>82</v>
      </c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9"/>
      <c r="BV136" s="147" t="s">
        <v>83</v>
      </c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9"/>
      <c r="CM136" s="177" t="s">
        <v>82</v>
      </c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9"/>
    </row>
    <row r="137" spans="2:108" ht="12.75">
      <c r="B137" s="95" t="s">
        <v>21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7"/>
      <c r="AF137" s="113" t="s">
        <v>22</v>
      </c>
      <c r="AG137" s="114"/>
      <c r="AH137" s="114"/>
      <c r="AI137" s="114"/>
      <c r="AJ137" s="114"/>
      <c r="AK137" s="114"/>
      <c r="AL137" s="115"/>
      <c r="AM137" s="255"/>
      <c r="AN137" s="256"/>
      <c r="AO137" s="256"/>
      <c r="AP137" s="256"/>
      <c r="AQ137" s="256"/>
      <c r="AR137" s="256"/>
      <c r="AS137" s="256"/>
      <c r="AT137" s="256"/>
      <c r="AU137" s="256"/>
      <c r="AV137" s="256"/>
      <c r="AW137" s="256"/>
      <c r="AX137" s="256"/>
      <c r="AY137" s="256"/>
      <c r="AZ137" s="256"/>
      <c r="BA137" s="256"/>
      <c r="BB137" s="256"/>
      <c r="BC137" s="257"/>
      <c r="BD137" s="274"/>
      <c r="BE137" s="275"/>
      <c r="BF137" s="275"/>
      <c r="BG137" s="275"/>
      <c r="BH137" s="275"/>
      <c r="BI137" s="275"/>
      <c r="BJ137" s="275"/>
      <c r="BK137" s="275"/>
      <c r="BL137" s="275"/>
      <c r="BM137" s="275"/>
      <c r="BN137" s="275"/>
      <c r="BO137" s="275"/>
      <c r="BP137" s="275"/>
      <c r="BQ137" s="275"/>
      <c r="BR137" s="275"/>
      <c r="BS137" s="275"/>
      <c r="BT137" s="275"/>
      <c r="BU137" s="276"/>
      <c r="BV137" s="255"/>
      <c r="BW137" s="256"/>
      <c r="BX137" s="256"/>
      <c r="BY137" s="256"/>
      <c r="BZ137" s="256"/>
      <c r="CA137" s="256"/>
      <c r="CB137" s="256"/>
      <c r="CC137" s="256"/>
      <c r="CD137" s="256"/>
      <c r="CE137" s="256"/>
      <c r="CF137" s="256"/>
      <c r="CG137" s="256"/>
      <c r="CH137" s="256"/>
      <c r="CI137" s="256"/>
      <c r="CJ137" s="256"/>
      <c r="CK137" s="256"/>
      <c r="CL137" s="257"/>
      <c r="CM137" s="274"/>
      <c r="CN137" s="275"/>
      <c r="CO137" s="275"/>
      <c r="CP137" s="275"/>
      <c r="CQ137" s="275"/>
      <c r="CR137" s="275"/>
      <c r="CS137" s="275"/>
      <c r="CT137" s="275"/>
      <c r="CU137" s="275"/>
      <c r="CV137" s="275"/>
      <c r="CW137" s="275"/>
      <c r="CX137" s="275"/>
      <c r="CY137" s="275"/>
      <c r="CZ137" s="275"/>
      <c r="DA137" s="275"/>
      <c r="DB137" s="275"/>
      <c r="DC137" s="275"/>
      <c r="DD137" s="276"/>
    </row>
    <row r="138" spans="2:108" ht="13.5" thickBot="1">
      <c r="B138" s="95">
        <v>1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7"/>
      <c r="AF138" s="284">
        <v>2</v>
      </c>
      <c r="AG138" s="285"/>
      <c r="AH138" s="285"/>
      <c r="AI138" s="285"/>
      <c r="AJ138" s="285"/>
      <c r="AK138" s="285"/>
      <c r="AL138" s="286"/>
      <c r="AM138" s="245">
        <v>3</v>
      </c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246"/>
      <c r="BB138" s="246"/>
      <c r="BC138" s="247"/>
      <c r="BD138" s="142">
        <v>4</v>
      </c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287"/>
      <c r="BV138" s="245">
        <v>5</v>
      </c>
      <c r="BW138" s="246"/>
      <c r="BX138" s="246"/>
      <c r="BY138" s="246"/>
      <c r="BZ138" s="246"/>
      <c r="CA138" s="246"/>
      <c r="CB138" s="246"/>
      <c r="CC138" s="246"/>
      <c r="CD138" s="246"/>
      <c r="CE138" s="246"/>
      <c r="CF138" s="246"/>
      <c r="CG138" s="246"/>
      <c r="CH138" s="246"/>
      <c r="CI138" s="246"/>
      <c r="CJ138" s="246"/>
      <c r="CK138" s="246"/>
      <c r="CL138" s="247"/>
      <c r="CM138" s="142">
        <v>6</v>
      </c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</row>
    <row r="139" spans="2:108" ht="39" customHeight="1">
      <c r="B139" s="7"/>
      <c r="C139" s="128" t="s">
        <v>86</v>
      </c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8"/>
      <c r="AF139" s="206" t="s">
        <v>213</v>
      </c>
      <c r="AG139" s="207"/>
      <c r="AH139" s="207"/>
      <c r="AI139" s="207"/>
      <c r="AJ139" s="207"/>
      <c r="AK139" s="207"/>
      <c r="AL139" s="208"/>
      <c r="AM139" s="186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8"/>
      <c r="BD139" s="186"/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  <c r="BS139" s="187"/>
      <c r="BT139" s="187"/>
      <c r="BU139" s="188"/>
      <c r="BV139" s="186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/>
      <c r="CK139" s="187"/>
      <c r="CL139" s="188"/>
      <c r="CM139" s="186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9"/>
    </row>
    <row r="140" spans="2:108" ht="39" customHeight="1">
      <c r="B140" s="16"/>
      <c r="C140" s="17"/>
      <c r="D140" s="17"/>
      <c r="E140" s="218" t="s">
        <v>87</v>
      </c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17"/>
      <c r="AF140" s="129" t="s">
        <v>627</v>
      </c>
      <c r="AG140" s="130"/>
      <c r="AH140" s="130"/>
      <c r="AI140" s="130"/>
      <c r="AJ140" s="130"/>
      <c r="AK140" s="130"/>
      <c r="AL140" s="131"/>
      <c r="AM140" s="84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0"/>
      <c r="BD140" s="84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0"/>
      <c r="BV140" s="84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0"/>
      <c r="CM140" s="84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6"/>
    </row>
    <row r="141" spans="2:108" ht="39" customHeight="1">
      <c r="B141" s="7"/>
      <c r="C141" s="128" t="s">
        <v>88</v>
      </c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8"/>
      <c r="AF141" s="129" t="s">
        <v>628</v>
      </c>
      <c r="AG141" s="130"/>
      <c r="AH141" s="130"/>
      <c r="AI141" s="130"/>
      <c r="AJ141" s="130"/>
      <c r="AK141" s="130"/>
      <c r="AL141" s="131"/>
      <c r="AM141" s="84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0"/>
      <c r="BD141" s="84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0"/>
      <c r="BV141" s="84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0"/>
      <c r="CM141" s="84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6"/>
    </row>
    <row r="142" spans="2:108" ht="25.5" customHeight="1">
      <c r="B142" s="7"/>
      <c r="C142" s="128" t="s">
        <v>89</v>
      </c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8"/>
      <c r="AF142" s="129" t="s">
        <v>214</v>
      </c>
      <c r="AG142" s="130"/>
      <c r="AH142" s="130"/>
      <c r="AI142" s="130"/>
      <c r="AJ142" s="130"/>
      <c r="AK142" s="130"/>
      <c r="AL142" s="131"/>
      <c r="AM142" s="84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0"/>
      <c r="BD142" s="84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0"/>
      <c r="BV142" s="84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0"/>
      <c r="CM142" s="84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6"/>
    </row>
    <row r="143" spans="2:108" ht="39" customHeight="1">
      <c r="B143" s="16"/>
      <c r="C143" s="17"/>
      <c r="D143" s="17"/>
      <c r="E143" s="218" t="s">
        <v>90</v>
      </c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17"/>
      <c r="AF143" s="129" t="s">
        <v>215</v>
      </c>
      <c r="AG143" s="130"/>
      <c r="AH143" s="130"/>
      <c r="AI143" s="130"/>
      <c r="AJ143" s="130"/>
      <c r="AK143" s="130"/>
      <c r="AL143" s="131"/>
      <c r="AM143" s="84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0"/>
      <c r="BD143" s="84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0"/>
      <c r="BV143" s="84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0"/>
      <c r="CM143" s="84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6"/>
    </row>
    <row r="144" spans="2:108" ht="12.75">
      <c r="B144" s="7"/>
      <c r="C144" s="128" t="s">
        <v>91</v>
      </c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8"/>
      <c r="AF144" s="129" t="s">
        <v>629</v>
      </c>
      <c r="AG144" s="130"/>
      <c r="AH144" s="130"/>
      <c r="AI144" s="130"/>
      <c r="AJ144" s="130"/>
      <c r="AK144" s="130"/>
      <c r="AL144" s="131"/>
      <c r="AM144" s="84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0"/>
      <c r="BD144" s="84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0"/>
      <c r="BV144" s="84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0"/>
      <c r="CM144" s="84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6"/>
    </row>
    <row r="145" spans="2:108" ht="12.75">
      <c r="B145" s="7"/>
      <c r="C145" s="128" t="s">
        <v>92</v>
      </c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8"/>
      <c r="AF145" s="129" t="s">
        <v>216</v>
      </c>
      <c r="AG145" s="130"/>
      <c r="AH145" s="130"/>
      <c r="AI145" s="130"/>
      <c r="AJ145" s="130"/>
      <c r="AK145" s="130"/>
      <c r="AL145" s="131"/>
      <c r="AM145" s="84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0"/>
      <c r="BD145" s="84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0"/>
      <c r="BV145" s="84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0"/>
      <c r="CM145" s="84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6"/>
    </row>
    <row r="146" spans="2:108" ht="14.25" customHeight="1" thickBot="1">
      <c r="B146" s="20"/>
      <c r="C146" s="244" t="s">
        <v>31</v>
      </c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9"/>
      <c r="AF146" s="125" t="s">
        <v>630</v>
      </c>
      <c r="AG146" s="126"/>
      <c r="AH146" s="126"/>
      <c r="AI146" s="126"/>
      <c r="AJ146" s="126"/>
      <c r="AK146" s="126"/>
      <c r="AL146" s="127"/>
      <c r="AM146" s="233"/>
      <c r="AN146" s="234"/>
      <c r="AO146" s="234"/>
      <c r="AP146" s="234"/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  <c r="BA146" s="234"/>
      <c r="BB146" s="234"/>
      <c r="BC146" s="235"/>
      <c r="BD146" s="233"/>
      <c r="BE146" s="234"/>
      <c r="BF146" s="234"/>
      <c r="BG146" s="234"/>
      <c r="BH146" s="234"/>
      <c r="BI146" s="234"/>
      <c r="BJ146" s="234"/>
      <c r="BK146" s="234"/>
      <c r="BL146" s="234"/>
      <c r="BM146" s="234"/>
      <c r="BN146" s="234"/>
      <c r="BO146" s="234"/>
      <c r="BP146" s="234"/>
      <c r="BQ146" s="234"/>
      <c r="BR146" s="234"/>
      <c r="BS146" s="234"/>
      <c r="BT146" s="234"/>
      <c r="BU146" s="235"/>
      <c r="BV146" s="233"/>
      <c r="BW146" s="234"/>
      <c r="BX146" s="234"/>
      <c r="BY146" s="234"/>
      <c r="BZ146" s="234"/>
      <c r="CA146" s="234"/>
      <c r="CB146" s="234"/>
      <c r="CC146" s="234"/>
      <c r="CD146" s="234"/>
      <c r="CE146" s="234"/>
      <c r="CF146" s="234"/>
      <c r="CG146" s="234"/>
      <c r="CH146" s="234"/>
      <c r="CI146" s="234"/>
      <c r="CJ146" s="234"/>
      <c r="CK146" s="234"/>
      <c r="CL146" s="235"/>
      <c r="CM146" s="233"/>
      <c r="CN146" s="234"/>
      <c r="CO146" s="234"/>
      <c r="CP146" s="234"/>
      <c r="CQ146" s="234"/>
      <c r="CR146" s="234"/>
      <c r="CS146" s="234"/>
      <c r="CT146" s="234"/>
      <c r="CU146" s="234"/>
      <c r="CV146" s="234"/>
      <c r="CW146" s="234"/>
      <c r="CX146" s="234"/>
      <c r="CY146" s="234"/>
      <c r="CZ146" s="234"/>
      <c r="DA146" s="234"/>
      <c r="DB146" s="234"/>
      <c r="DC146" s="234"/>
      <c r="DD146" s="236"/>
    </row>
    <row r="147" spans="2:108" ht="13.5" thickBot="1">
      <c r="B147" s="21"/>
      <c r="C147" s="248" t="s">
        <v>47</v>
      </c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15"/>
      <c r="AF147" s="219" t="s">
        <v>217</v>
      </c>
      <c r="AG147" s="220"/>
      <c r="AH147" s="220"/>
      <c r="AI147" s="220"/>
      <c r="AJ147" s="220"/>
      <c r="AK147" s="220"/>
      <c r="AL147" s="221"/>
      <c r="AM147" s="222">
        <f>П000010038003+П000010039003+П000010040003+П000010041003+П000010042003+П000010043003</f>
        <v>0</v>
      </c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4"/>
      <c r="BD147" s="222">
        <f>П000010038004+П000010039004+П000010040004+П000010041004+П000010042004+П000010043004</f>
        <v>0</v>
      </c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4"/>
      <c r="BV147" s="222">
        <f>П000010043005+П000010042005+П000010041005+П000010040005+П000010039005+П000010038005</f>
        <v>0</v>
      </c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4"/>
      <c r="CM147" s="222">
        <f>П000010043006+П000010042006+П000010041006+П000010040006+П000010039006+П000010038006</f>
        <v>0</v>
      </c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  <c r="DB147" s="223"/>
      <c r="DC147" s="223"/>
      <c r="DD147" s="225"/>
    </row>
    <row r="148" spans="2:108" ht="51" customHeight="1">
      <c r="B148" s="9"/>
      <c r="C148" s="249" t="s">
        <v>93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10"/>
      <c r="AF148" s="229" t="s">
        <v>218</v>
      </c>
      <c r="AG148" s="230"/>
      <c r="AH148" s="230"/>
      <c r="AI148" s="230"/>
      <c r="AJ148" s="230"/>
      <c r="AK148" s="230"/>
      <c r="AL148" s="231"/>
      <c r="AM148" s="237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9"/>
      <c r="BD148" s="237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9"/>
      <c r="BV148" s="237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238"/>
      <c r="CG148" s="238"/>
      <c r="CH148" s="238"/>
      <c r="CI148" s="238"/>
      <c r="CJ148" s="238"/>
      <c r="CK148" s="238"/>
      <c r="CL148" s="239"/>
      <c r="CM148" s="237"/>
      <c r="CN148" s="238"/>
      <c r="CO148" s="238"/>
      <c r="CP148" s="238"/>
      <c r="CQ148" s="238"/>
      <c r="CR148" s="238"/>
      <c r="CS148" s="238"/>
      <c r="CT148" s="238"/>
      <c r="CU148" s="238"/>
      <c r="CV148" s="238"/>
      <c r="CW148" s="238"/>
      <c r="CX148" s="238"/>
      <c r="CY148" s="238"/>
      <c r="CZ148" s="238"/>
      <c r="DA148" s="238"/>
      <c r="DB148" s="238"/>
      <c r="DC148" s="238"/>
      <c r="DD148" s="240"/>
    </row>
    <row r="149" spans="2:108" ht="39" customHeight="1">
      <c r="B149" s="12"/>
      <c r="C149" s="250" t="s">
        <v>149</v>
      </c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250"/>
      <c r="AB149" s="250"/>
      <c r="AC149" s="250"/>
      <c r="AD149" s="250"/>
      <c r="AE149" s="13"/>
      <c r="AF149" s="190"/>
      <c r="AG149" s="191"/>
      <c r="AH149" s="191"/>
      <c r="AI149" s="191"/>
      <c r="AJ149" s="191"/>
      <c r="AK149" s="191"/>
      <c r="AL149" s="192"/>
      <c r="AM149" s="91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193"/>
      <c r="BD149" s="91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193"/>
      <c r="BV149" s="91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193"/>
      <c r="CM149" s="91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3"/>
    </row>
    <row r="150" spans="2:108" ht="39" customHeight="1">
      <c r="B150" s="16"/>
      <c r="C150" s="17"/>
      <c r="D150" s="17"/>
      <c r="E150" s="218" t="s">
        <v>87</v>
      </c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17"/>
      <c r="AF150" s="129" t="s">
        <v>219</v>
      </c>
      <c r="AG150" s="130"/>
      <c r="AH150" s="130"/>
      <c r="AI150" s="130"/>
      <c r="AJ150" s="130"/>
      <c r="AK150" s="130"/>
      <c r="AL150" s="131"/>
      <c r="AM150" s="84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0"/>
      <c r="BD150" s="84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0"/>
      <c r="BV150" s="84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0"/>
      <c r="CM150" s="84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6"/>
    </row>
    <row r="151" spans="2:108" ht="39" customHeight="1">
      <c r="B151" s="7"/>
      <c r="C151" s="128" t="s">
        <v>88</v>
      </c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8"/>
      <c r="AF151" s="129" t="s">
        <v>220</v>
      </c>
      <c r="AG151" s="130"/>
      <c r="AH151" s="130"/>
      <c r="AI151" s="130"/>
      <c r="AJ151" s="130"/>
      <c r="AK151" s="130"/>
      <c r="AL151" s="131"/>
      <c r="AM151" s="84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0"/>
      <c r="BD151" s="84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0"/>
      <c r="BV151" s="84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0"/>
      <c r="CM151" s="84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6"/>
    </row>
    <row r="152" spans="2:108" ht="25.5" customHeight="1">
      <c r="B152" s="7"/>
      <c r="C152" s="128" t="s">
        <v>89</v>
      </c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8"/>
      <c r="AF152" s="129" t="s">
        <v>221</v>
      </c>
      <c r="AG152" s="130"/>
      <c r="AH152" s="130"/>
      <c r="AI152" s="130"/>
      <c r="AJ152" s="130"/>
      <c r="AK152" s="130"/>
      <c r="AL152" s="131"/>
      <c r="AM152" s="84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0"/>
      <c r="BD152" s="84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0"/>
      <c r="BV152" s="84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0"/>
      <c r="CM152" s="84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6"/>
    </row>
    <row r="153" spans="2:108" ht="39" customHeight="1">
      <c r="B153" s="16"/>
      <c r="C153" s="17"/>
      <c r="D153" s="17"/>
      <c r="E153" s="218" t="s">
        <v>90</v>
      </c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17"/>
      <c r="AF153" s="129" t="s">
        <v>222</v>
      </c>
      <c r="AG153" s="130"/>
      <c r="AH153" s="130"/>
      <c r="AI153" s="130"/>
      <c r="AJ153" s="130"/>
      <c r="AK153" s="130"/>
      <c r="AL153" s="131"/>
      <c r="AM153" s="84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0"/>
      <c r="BD153" s="84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0"/>
      <c r="BV153" s="84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0"/>
      <c r="CM153" s="84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6"/>
    </row>
    <row r="154" spans="2:108" ht="14.25" customHeight="1" thickBot="1">
      <c r="B154" s="31"/>
      <c r="C154" s="244" t="s">
        <v>31</v>
      </c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11"/>
      <c r="AF154" s="125" t="s">
        <v>631</v>
      </c>
      <c r="AG154" s="126"/>
      <c r="AH154" s="126"/>
      <c r="AI154" s="126"/>
      <c r="AJ154" s="126"/>
      <c r="AK154" s="126"/>
      <c r="AL154" s="127"/>
      <c r="AM154" s="233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5"/>
      <c r="BD154" s="233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  <c r="BS154" s="234"/>
      <c r="BT154" s="234"/>
      <c r="BU154" s="235"/>
      <c r="BV154" s="233"/>
      <c r="BW154" s="234"/>
      <c r="BX154" s="234"/>
      <c r="BY154" s="234"/>
      <c r="BZ154" s="234"/>
      <c r="CA154" s="234"/>
      <c r="CB154" s="234"/>
      <c r="CC154" s="234"/>
      <c r="CD154" s="234"/>
      <c r="CE154" s="234"/>
      <c r="CF154" s="234"/>
      <c r="CG154" s="234"/>
      <c r="CH154" s="234"/>
      <c r="CI154" s="234"/>
      <c r="CJ154" s="234"/>
      <c r="CK154" s="234"/>
      <c r="CL154" s="235"/>
      <c r="CM154" s="233"/>
      <c r="CN154" s="234"/>
      <c r="CO154" s="234"/>
      <c r="CP154" s="234"/>
      <c r="CQ154" s="234"/>
      <c r="CR154" s="234"/>
      <c r="CS154" s="234"/>
      <c r="CT154" s="234"/>
      <c r="CU154" s="234"/>
      <c r="CV154" s="234"/>
      <c r="CW154" s="234"/>
      <c r="CX154" s="234"/>
      <c r="CY154" s="234"/>
      <c r="CZ154" s="234"/>
      <c r="DA154" s="234"/>
      <c r="DB154" s="234"/>
      <c r="DC154" s="234"/>
      <c r="DD154" s="236"/>
    </row>
    <row r="155" spans="2:108" ht="13.5" thickBot="1">
      <c r="B155" s="32"/>
      <c r="C155" s="243" t="s">
        <v>47</v>
      </c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33"/>
      <c r="AF155" s="219" t="s">
        <v>223</v>
      </c>
      <c r="AG155" s="220"/>
      <c r="AH155" s="220"/>
      <c r="AI155" s="220"/>
      <c r="AJ155" s="220"/>
      <c r="AK155" s="220"/>
      <c r="AL155" s="221"/>
      <c r="AM155" s="222">
        <f>П000010045003+П000010046003+П000010047003+П000010048003</f>
        <v>0</v>
      </c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4"/>
      <c r="BD155" s="222">
        <f>П000010048004+П000010047004+П000010046004+П000010045004</f>
        <v>0</v>
      </c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4"/>
      <c r="BV155" s="222">
        <f>П000010048005+П000010047005+П000010046005+П000010045005</f>
        <v>0</v>
      </c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4"/>
      <c r="CM155" s="222">
        <f>П000010048006+П000010047006+П000010046006+П000010045006</f>
        <v>0</v>
      </c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223"/>
      <c r="CZ155" s="223"/>
      <c r="DA155" s="223"/>
      <c r="DB155" s="223"/>
      <c r="DC155" s="223"/>
      <c r="DD155" s="225"/>
    </row>
    <row r="156" spans="2:108" ht="12.75">
      <c r="B156" s="22"/>
      <c r="C156" s="241" t="s">
        <v>59</v>
      </c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"/>
      <c r="AF156" s="229" t="s">
        <v>224</v>
      </c>
      <c r="AG156" s="230"/>
      <c r="AH156" s="230"/>
      <c r="AI156" s="230"/>
      <c r="AJ156" s="230"/>
      <c r="AK156" s="230"/>
      <c r="AL156" s="231"/>
      <c r="AM156" s="237"/>
      <c r="AN156" s="238"/>
      <c r="AO156" s="238"/>
      <c r="AP156" s="238"/>
      <c r="AQ156" s="238"/>
      <c r="AR156" s="238"/>
      <c r="AS156" s="238"/>
      <c r="AT156" s="238"/>
      <c r="AU156" s="238"/>
      <c r="AV156" s="238"/>
      <c r="AW156" s="238"/>
      <c r="AX156" s="238"/>
      <c r="AY156" s="238"/>
      <c r="AZ156" s="238"/>
      <c r="BA156" s="238"/>
      <c r="BB156" s="238"/>
      <c r="BC156" s="239"/>
      <c r="BD156" s="237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9"/>
      <c r="BV156" s="237"/>
      <c r="BW156" s="238"/>
      <c r="BX156" s="238"/>
      <c r="BY156" s="238"/>
      <c r="BZ156" s="238"/>
      <c r="CA156" s="238"/>
      <c r="CB156" s="238"/>
      <c r="CC156" s="238"/>
      <c r="CD156" s="238"/>
      <c r="CE156" s="238"/>
      <c r="CF156" s="238"/>
      <c r="CG156" s="238"/>
      <c r="CH156" s="238"/>
      <c r="CI156" s="238"/>
      <c r="CJ156" s="238"/>
      <c r="CK156" s="238"/>
      <c r="CL156" s="239"/>
      <c r="CM156" s="237"/>
      <c r="CN156" s="238"/>
      <c r="CO156" s="238"/>
      <c r="CP156" s="238"/>
      <c r="CQ156" s="238"/>
      <c r="CR156" s="238"/>
      <c r="CS156" s="238"/>
      <c r="CT156" s="238"/>
      <c r="CU156" s="238"/>
      <c r="CV156" s="238"/>
      <c r="CW156" s="238"/>
      <c r="CX156" s="238"/>
      <c r="CY156" s="238"/>
      <c r="CZ156" s="238"/>
      <c r="DA156" s="238"/>
      <c r="DB156" s="238"/>
      <c r="DC156" s="238"/>
      <c r="DD156" s="240"/>
    </row>
    <row r="157" spans="2:108" ht="65.25" customHeight="1">
      <c r="B157" s="12"/>
      <c r="C157" s="242" t="s">
        <v>94</v>
      </c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190"/>
      <c r="AG157" s="191"/>
      <c r="AH157" s="191"/>
      <c r="AI157" s="191"/>
      <c r="AJ157" s="191"/>
      <c r="AK157" s="191"/>
      <c r="AL157" s="192"/>
      <c r="AM157" s="91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193"/>
      <c r="BD157" s="91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193"/>
      <c r="BV157" s="91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193"/>
      <c r="CM157" s="91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3"/>
    </row>
    <row r="158" spans="2:108" ht="80.25" customHeight="1" thickBot="1">
      <c r="B158" s="7"/>
      <c r="C158" s="200" t="s">
        <v>95</v>
      </c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8"/>
      <c r="AF158" s="125" t="s">
        <v>225</v>
      </c>
      <c r="AG158" s="126"/>
      <c r="AH158" s="126"/>
      <c r="AI158" s="126"/>
      <c r="AJ158" s="126"/>
      <c r="AK158" s="126"/>
      <c r="AL158" s="127"/>
      <c r="AM158" s="233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5"/>
      <c r="BD158" s="233"/>
      <c r="BE158" s="234"/>
      <c r="BF158" s="234"/>
      <c r="BG158" s="234"/>
      <c r="BH158" s="234"/>
      <c r="BI158" s="234"/>
      <c r="BJ158" s="234"/>
      <c r="BK158" s="234"/>
      <c r="BL158" s="234"/>
      <c r="BM158" s="234"/>
      <c r="BN158" s="234"/>
      <c r="BO158" s="234"/>
      <c r="BP158" s="234"/>
      <c r="BQ158" s="234"/>
      <c r="BR158" s="234"/>
      <c r="BS158" s="234"/>
      <c r="BT158" s="234"/>
      <c r="BU158" s="235"/>
      <c r="BV158" s="233"/>
      <c r="BW158" s="234"/>
      <c r="BX158" s="234"/>
      <c r="BY158" s="234"/>
      <c r="BZ158" s="234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5"/>
      <c r="CM158" s="233"/>
      <c r="CN158" s="234"/>
      <c r="CO158" s="234"/>
      <c r="CP158" s="234"/>
      <c r="CQ158" s="234"/>
      <c r="CR158" s="234"/>
      <c r="CS158" s="234"/>
      <c r="CT158" s="234"/>
      <c r="CU158" s="234"/>
      <c r="CV158" s="234"/>
      <c r="CW158" s="234"/>
      <c r="CX158" s="234"/>
      <c r="CY158" s="234"/>
      <c r="CZ158" s="234"/>
      <c r="DA158" s="234"/>
      <c r="DB158" s="234"/>
      <c r="DC158" s="234"/>
      <c r="DD158" s="236"/>
    </row>
    <row r="160" ht="12.75">
      <c r="DD160" s="5" t="s">
        <v>96</v>
      </c>
    </row>
    <row r="161" spans="2:108" s="6" customFormat="1" ht="15.75" customHeight="1">
      <c r="B161" s="94" t="s">
        <v>97</v>
      </c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</row>
    <row r="162" spans="2:108" ht="12.75">
      <c r="B162" s="95" t="s">
        <v>16</v>
      </c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7"/>
      <c r="BQ162" s="177" t="s">
        <v>77</v>
      </c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178"/>
      <c r="CD162" s="178"/>
      <c r="CE162" s="178"/>
      <c r="CF162" s="178"/>
      <c r="CG162" s="178"/>
      <c r="CH162" s="178"/>
      <c r="CI162" s="178"/>
      <c r="CJ162" s="179"/>
      <c r="CK162" s="177" t="s">
        <v>98</v>
      </c>
      <c r="CL162" s="178"/>
      <c r="CM162" s="178"/>
      <c r="CN162" s="178"/>
      <c r="CO162" s="178"/>
      <c r="CP162" s="178"/>
      <c r="CQ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9"/>
    </row>
    <row r="163" spans="2:108" ht="12.75">
      <c r="B163" s="95" t="s">
        <v>21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7"/>
      <c r="BI163" s="95" t="s">
        <v>22</v>
      </c>
      <c r="BJ163" s="96"/>
      <c r="BK163" s="96"/>
      <c r="BL163" s="96"/>
      <c r="BM163" s="96"/>
      <c r="BN163" s="96"/>
      <c r="BO163" s="96"/>
      <c r="BP163" s="97"/>
      <c r="BQ163" s="180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2"/>
      <c r="CK163" s="180"/>
      <c r="CL163" s="181"/>
      <c r="CM163" s="181"/>
      <c r="CN163" s="181"/>
      <c r="CO163" s="181"/>
      <c r="CP163" s="181"/>
      <c r="CQ163" s="181"/>
      <c r="CR163" s="181"/>
      <c r="CS163" s="181"/>
      <c r="CT163" s="181"/>
      <c r="CU163" s="181"/>
      <c r="CV163" s="181"/>
      <c r="CW163" s="181"/>
      <c r="CX163" s="181"/>
      <c r="CY163" s="181"/>
      <c r="CZ163" s="181"/>
      <c r="DA163" s="181"/>
      <c r="DB163" s="181"/>
      <c r="DC163" s="181"/>
      <c r="DD163" s="182"/>
    </row>
    <row r="164" spans="2:108" ht="13.5" thickBot="1">
      <c r="B164" s="95">
        <v>1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7"/>
      <c r="BI164" s="113">
        <v>2</v>
      </c>
      <c r="BJ164" s="114"/>
      <c r="BK164" s="114"/>
      <c r="BL164" s="114"/>
      <c r="BM164" s="114"/>
      <c r="BN164" s="114"/>
      <c r="BO164" s="114"/>
      <c r="BP164" s="115"/>
      <c r="BQ164" s="113">
        <v>3</v>
      </c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5"/>
      <c r="CK164" s="113">
        <v>4</v>
      </c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5"/>
    </row>
    <row r="165" spans="2:108" ht="12.75">
      <c r="B165" s="9"/>
      <c r="C165" s="226" t="s">
        <v>99</v>
      </c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10"/>
      <c r="BI165" s="229"/>
      <c r="BJ165" s="230"/>
      <c r="BK165" s="230"/>
      <c r="BL165" s="230"/>
      <c r="BM165" s="230"/>
      <c r="BN165" s="230"/>
      <c r="BO165" s="230"/>
      <c r="BP165" s="231"/>
      <c r="BQ165" s="81">
        <f>П000010052103+П000010052203+П000010052303</f>
        <v>6842</v>
      </c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232"/>
      <c r="CK165" s="81">
        <f>П000010052104+П000010052204+П000010052304</f>
        <v>2529</v>
      </c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7"/>
    </row>
    <row r="166" spans="2:108" ht="12.75">
      <c r="B166" s="12"/>
      <c r="C166" s="201" t="s">
        <v>100</v>
      </c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13"/>
      <c r="BI166" s="190"/>
      <c r="BJ166" s="191"/>
      <c r="BK166" s="191"/>
      <c r="BL166" s="191"/>
      <c r="BM166" s="191"/>
      <c r="BN166" s="191"/>
      <c r="BO166" s="191"/>
      <c r="BP166" s="192"/>
      <c r="BQ166" s="73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163"/>
      <c r="CK166" s="73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5"/>
    </row>
    <row r="167" spans="2:108" ht="12.75">
      <c r="B167" s="9"/>
      <c r="C167" s="10"/>
      <c r="D167" s="10"/>
      <c r="E167" s="209" t="s">
        <v>24</v>
      </c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10"/>
      <c r="BI167" s="210"/>
      <c r="BJ167" s="211"/>
      <c r="BK167" s="211"/>
      <c r="BL167" s="211"/>
      <c r="BM167" s="211"/>
      <c r="BN167" s="211"/>
      <c r="BO167" s="211"/>
      <c r="BP167" s="212"/>
      <c r="BQ167" s="71">
        <v>1334</v>
      </c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213"/>
      <c r="CK167" s="71">
        <v>1795</v>
      </c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90"/>
    </row>
    <row r="168" spans="2:108" ht="12.75">
      <c r="B168" s="12"/>
      <c r="C168" s="13"/>
      <c r="D168" s="13"/>
      <c r="E168" s="201" t="s">
        <v>101</v>
      </c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13"/>
      <c r="BI168" s="190"/>
      <c r="BJ168" s="191"/>
      <c r="BK168" s="191"/>
      <c r="BL168" s="191"/>
      <c r="BM168" s="191"/>
      <c r="BN168" s="191"/>
      <c r="BO168" s="191"/>
      <c r="BP168" s="192"/>
      <c r="BQ168" s="91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193"/>
      <c r="CK168" s="91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3"/>
    </row>
    <row r="169" spans="2:108" ht="12.75">
      <c r="B169" s="12"/>
      <c r="C169" s="13"/>
      <c r="D169" s="13"/>
      <c r="E169" s="201" t="s">
        <v>102</v>
      </c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13"/>
      <c r="BI169" s="190"/>
      <c r="BJ169" s="191"/>
      <c r="BK169" s="191"/>
      <c r="BL169" s="191"/>
      <c r="BM169" s="191"/>
      <c r="BN169" s="191"/>
      <c r="BO169" s="191"/>
      <c r="BP169" s="192"/>
      <c r="BQ169" s="91">
        <v>5228</v>
      </c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193"/>
      <c r="CK169" s="91">
        <v>190</v>
      </c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2"/>
      <c r="DC169" s="92"/>
      <c r="DD169" s="93"/>
    </row>
    <row r="170" spans="2:108" ht="12.75">
      <c r="B170" s="12"/>
      <c r="C170" s="13"/>
      <c r="D170" s="13"/>
      <c r="E170" s="201" t="s">
        <v>103</v>
      </c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13"/>
      <c r="BI170" s="190"/>
      <c r="BJ170" s="191"/>
      <c r="BK170" s="191"/>
      <c r="BL170" s="191"/>
      <c r="BM170" s="191"/>
      <c r="BN170" s="191"/>
      <c r="BO170" s="191"/>
      <c r="BP170" s="192"/>
      <c r="BQ170" s="91">
        <v>280</v>
      </c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193"/>
      <c r="CK170" s="91">
        <v>544</v>
      </c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3"/>
    </row>
    <row r="171" spans="2:108" ht="12.75">
      <c r="B171" s="12"/>
      <c r="C171" s="201" t="s">
        <v>104</v>
      </c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13"/>
      <c r="BI171" s="190"/>
      <c r="BJ171" s="191"/>
      <c r="BK171" s="191"/>
      <c r="BL171" s="191"/>
      <c r="BM171" s="191"/>
      <c r="BN171" s="191"/>
      <c r="BO171" s="191"/>
      <c r="BP171" s="192"/>
      <c r="BQ171" s="73">
        <f>П000010053103+П000010053203+П000010053303</f>
        <v>0</v>
      </c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163"/>
      <c r="CK171" s="73">
        <f>П000010053104+П000010053204+П000010053304</f>
        <v>0</v>
      </c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5"/>
    </row>
    <row r="172" spans="2:108" ht="12.75">
      <c r="B172" s="9"/>
      <c r="C172" s="10"/>
      <c r="D172" s="10"/>
      <c r="E172" s="209" t="s">
        <v>24</v>
      </c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10"/>
      <c r="BI172" s="210"/>
      <c r="BJ172" s="211"/>
      <c r="BK172" s="211"/>
      <c r="BL172" s="211"/>
      <c r="BM172" s="211"/>
      <c r="BN172" s="211"/>
      <c r="BO172" s="211"/>
      <c r="BP172" s="212"/>
      <c r="BQ172" s="71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213"/>
      <c r="CK172" s="71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90"/>
    </row>
    <row r="173" spans="2:108" ht="12.75">
      <c r="B173" s="12"/>
      <c r="C173" s="13"/>
      <c r="D173" s="13"/>
      <c r="E173" s="201" t="s">
        <v>101</v>
      </c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13"/>
      <c r="BI173" s="190"/>
      <c r="BJ173" s="191"/>
      <c r="BK173" s="191"/>
      <c r="BL173" s="191"/>
      <c r="BM173" s="191"/>
      <c r="BN173" s="191"/>
      <c r="BO173" s="191"/>
      <c r="BP173" s="192"/>
      <c r="BQ173" s="91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193"/>
      <c r="CK173" s="91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3"/>
    </row>
    <row r="174" spans="2:108" ht="12.75">
      <c r="B174" s="12"/>
      <c r="C174" s="13"/>
      <c r="D174" s="13"/>
      <c r="E174" s="201" t="s">
        <v>102</v>
      </c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13"/>
      <c r="BI174" s="190"/>
      <c r="BJ174" s="191"/>
      <c r="BK174" s="191"/>
      <c r="BL174" s="191"/>
      <c r="BM174" s="191"/>
      <c r="BN174" s="191"/>
      <c r="BO174" s="191"/>
      <c r="BP174" s="192"/>
      <c r="BQ174" s="91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193"/>
      <c r="CK174" s="91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3"/>
    </row>
    <row r="175" spans="2:108" ht="14.25" customHeight="1" thickBot="1">
      <c r="B175" s="34"/>
      <c r="C175" s="35"/>
      <c r="D175" s="35"/>
      <c r="E175" s="228" t="s">
        <v>103</v>
      </c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36"/>
      <c r="BI175" s="164"/>
      <c r="BJ175" s="165"/>
      <c r="BK175" s="165"/>
      <c r="BL175" s="165"/>
      <c r="BM175" s="165"/>
      <c r="BN175" s="165"/>
      <c r="BO175" s="165"/>
      <c r="BP175" s="166"/>
      <c r="BQ175" s="150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51"/>
      <c r="CC175" s="151"/>
      <c r="CD175" s="151"/>
      <c r="CE175" s="151"/>
      <c r="CF175" s="151"/>
      <c r="CG175" s="151"/>
      <c r="CH175" s="151"/>
      <c r="CI175" s="151"/>
      <c r="CJ175" s="152"/>
      <c r="CK175" s="150"/>
      <c r="CL175" s="151"/>
      <c r="CM175" s="151"/>
      <c r="CN175" s="151"/>
      <c r="CO175" s="151"/>
      <c r="CP175" s="151"/>
      <c r="CQ175" s="151"/>
      <c r="CR175" s="151"/>
      <c r="CS175" s="151"/>
      <c r="CT175" s="151"/>
      <c r="CU175" s="151"/>
      <c r="CV175" s="151"/>
      <c r="CW175" s="151"/>
      <c r="CX175" s="151"/>
      <c r="CY175" s="151"/>
      <c r="CZ175" s="151"/>
      <c r="DA175" s="151"/>
      <c r="DB175" s="151"/>
      <c r="DC175" s="151"/>
      <c r="DD175" s="153"/>
    </row>
    <row r="176" spans="2:108" ht="12.75">
      <c r="B176" s="12"/>
      <c r="C176" s="201" t="s">
        <v>47</v>
      </c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13"/>
      <c r="BI176" s="206"/>
      <c r="BJ176" s="207"/>
      <c r="BK176" s="207"/>
      <c r="BL176" s="207"/>
      <c r="BM176" s="207"/>
      <c r="BN176" s="207"/>
      <c r="BO176" s="207"/>
      <c r="BP176" s="208"/>
      <c r="BQ176" s="116">
        <f>П000010052003+П000010053003</f>
        <v>6842</v>
      </c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17"/>
      <c r="CG176" s="117"/>
      <c r="CH176" s="117"/>
      <c r="CI176" s="117"/>
      <c r="CJ176" s="227"/>
      <c r="CK176" s="116">
        <f>П000010052004+П000010053004</f>
        <v>2529</v>
      </c>
      <c r="CL176" s="117"/>
      <c r="CM176" s="117"/>
      <c r="CN176" s="117"/>
      <c r="CO176" s="117"/>
      <c r="CP176" s="117"/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117"/>
      <c r="DA176" s="117"/>
      <c r="DB176" s="117"/>
      <c r="DC176" s="117"/>
      <c r="DD176" s="118"/>
    </row>
    <row r="177" spans="2:108" ht="12.75">
      <c r="B177" s="9"/>
      <c r="C177" s="226" t="s">
        <v>105</v>
      </c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10"/>
      <c r="BI177" s="129"/>
      <c r="BJ177" s="130"/>
      <c r="BK177" s="130"/>
      <c r="BL177" s="130"/>
      <c r="BM177" s="130"/>
      <c r="BN177" s="130"/>
      <c r="BO177" s="130"/>
      <c r="BP177" s="131"/>
      <c r="BQ177" s="119">
        <f>П000010055103+П000010055203+П000010055303+П000010055403+П000010055503+П000010055603</f>
        <v>6732</v>
      </c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41"/>
      <c r="CK177" s="119">
        <f>П000010055104+П000010055204+П000010055304+П000010055404+П000010055504+П000010055604</f>
        <v>7911</v>
      </c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1"/>
    </row>
    <row r="178" spans="2:108" ht="12.75">
      <c r="B178" s="12"/>
      <c r="C178" s="201" t="s">
        <v>100</v>
      </c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13"/>
      <c r="BI178" s="129"/>
      <c r="BJ178" s="130"/>
      <c r="BK178" s="130"/>
      <c r="BL178" s="130"/>
      <c r="BM178" s="130"/>
      <c r="BN178" s="130"/>
      <c r="BO178" s="130"/>
      <c r="BP178" s="131"/>
      <c r="BQ178" s="119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41"/>
      <c r="CK178" s="119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1"/>
    </row>
    <row r="179" spans="2:108" ht="12.75">
      <c r="B179" s="9"/>
      <c r="C179" s="10"/>
      <c r="D179" s="10"/>
      <c r="E179" s="209" t="s">
        <v>24</v>
      </c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10"/>
      <c r="BI179" s="129"/>
      <c r="BJ179" s="130"/>
      <c r="BK179" s="130"/>
      <c r="BL179" s="130"/>
      <c r="BM179" s="130"/>
      <c r="BN179" s="130"/>
      <c r="BO179" s="130"/>
      <c r="BP179" s="131"/>
      <c r="BQ179" s="84">
        <v>1435</v>
      </c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0"/>
      <c r="CK179" s="84">
        <v>1780</v>
      </c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6"/>
    </row>
    <row r="180" spans="2:108" ht="12.75">
      <c r="B180" s="12"/>
      <c r="C180" s="13"/>
      <c r="D180" s="13"/>
      <c r="E180" s="201" t="s">
        <v>106</v>
      </c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13"/>
      <c r="BI180" s="129"/>
      <c r="BJ180" s="130"/>
      <c r="BK180" s="130"/>
      <c r="BL180" s="130"/>
      <c r="BM180" s="130"/>
      <c r="BN180" s="130"/>
      <c r="BO180" s="130"/>
      <c r="BP180" s="131"/>
      <c r="BQ180" s="84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0"/>
      <c r="CK180" s="84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6"/>
    </row>
    <row r="181" spans="2:108" ht="12.75">
      <c r="B181" s="12"/>
      <c r="C181" s="13"/>
      <c r="D181" s="13"/>
      <c r="E181" s="201" t="s">
        <v>107</v>
      </c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13"/>
      <c r="BI181" s="129"/>
      <c r="BJ181" s="130"/>
      <c r="BK181" s="130"/>
      <c r="BL181" s="130"/>
      <c r="BM181" s="130"/>
      <c r="BN181" s="130"/>
      <c r="BO181" s="130"/>
      <c r="BP181" s="131"/>
      <c r="BQ181" s="84">
        <v>1505</v>
      </c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0"/>
      <c r="CK181" s="84">
        <v>663</v>
      </c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6"/>
    </row>
    <row r="182" spans="2:108" ht="12.75">
      <c r="B182" s="12"/>
      <c r="C182" s="13"/>
      <c r="D182" s="13"/>
      <c r="E182" s="201" t="s">
        <v>108</v>
      </c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13"/>
      <c r="BI182" s="129"/>
      <c r="BJ182" s="130"/>
      <c r="BK182" s="130"/>
      <c r="BL182" s="130"/>
      <c r="BM182" s="130"/>
      <c r="BN182" s="130"/>
      <c r="BO182" s="130"/>
      <c r="BP182" s="131"/>
      <c r="BQ182" s="84">
        <v>769</v>
      </c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0"/>
      <c r="CK182" s="84">
        <v>629</v>
      </c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6"/>
    </row>
    <row r="183" spans="2:108" ht="12.75">
      <c r="B183" s="12"/>
      <c r="C183" s="13"/>
      <c r="D183" s="13"/>
      <c r="E183" s="201" t="s">
        <v>109</v>
      </c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13"/>
      <c r="BI183" s="129"/>
      <c r="BJ183" s="130"/>
      <c r="BK183" s="130"/>
      <c r="BL183" s="130"/>
      <c r="BM183" s="130"/>
      <c r="BN183" s="130"/>
      <c r="BO183" s="130"/>
      <c r="BP183" s="131"/>
      <c r="BQ183" s="84">
        <v>1860</v>
      </c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0"/>
      <c r="CK183" s="84">
        <v>2817</v>
      </c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6"/>
    </row>
    <row r="184" spans="2:108" ht="12.75">
      <c r="B184" s="12"/>
      <c r="C184" s="13"/>
      <c r="D184" s="13"/>
      <c r="E184" s="201" t="s">
        <v>110</v>
      </c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13"/>
      <c r="BI184" s="129"/>
      <c r="BJ184" s="130"/>
      <c r="BK184" s="130"/>
      <c r="BL184" s="130"/>
      <c r="BM184" s="130"/>
      <c r="BN184" s="130"/>
      <c r="BO184" s="130"/>
      <c r="BP184" s="131"/>
      <c r="BQ184" s="84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0"/>
      <c r="CK184" s="84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6"/>
    </row>
    <row r="185" spans="2:108" ht="12.75">
      <c r="B185" s="12"/>
      <c r="C185" s="13"/>
      <c r="D185" s="13"/>
      <c r="E185" s="201" t="s">
        <v>103</v>
      </c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13"/>
      <c r="BI185" s="129"/>
      <c r="BJ185" s="130"/>
      <c r="BK185" s="130"/>
      <c r="BL185" s="130"/>
      <c r="BM185" s="130"/>
      <c r="BN185" s="130"/>
      <c r="BO185" s="130"/>
      <c r="BP185" s="131"/>
      <c r="BQ185" s="84">
        <v>1163</v>
      </c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0"/>
      <c r="CK185" s="84">
        <v>2022</v>
      </c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6"/>
    </row>
    <row r="186" spans="2:108" ht="12.75">
      <c r="B186" s="12"/>
      <c r="C186" s="201" t="s">
        <v>104</v>
      </c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13"/>
      <c r="BI186" s="129"/>
      <c r="BJ186" s="130"/>
      <c r="BK186" s="130"/>
      <c r="BL186" s="130"/>
      <c r="BM186" s="130"/>
      <c r="BN186" s="130"/>
      <c r="BO186" s="130"/>
      <c r="BP186" s="131"/>
      <c r="BQ186" s="119">
        <f>SUM(П000010056103:Summ5603)</f>
        <v>1375</v>
      </c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41"/>
      <c r="CK186" s="119">
        <f>SUM(П000010056104:Summ5604)</f>
        <v>875</v>
      </c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1"/>
    </row>
    <row r="187" spans="2:108" ht="12.75">
      <c r="B187" s="9"/>
      <c r="C187" s="10"/>
      <c r="D187" s="10"/>
      <c r="E187" s="209" t="s">
        <v>24</v>
      </c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10"/>
      <c r="BI187" s="129"/>
      <c r="BJ187" s="130"/>
      <c r="BK187" s="130"/>
      <c r="BL187" s="130"/>
      <c r="BM187" s="130"/>
      <c r="BN187" s="130"/>
      <c r="BO187" s="130"/>
      <c r="BP187" s="131"/>
      <c r="BQ187" s="84">
        <v>1375</v>
      </c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0"/>
      <c r="CK187" s="84">
        <v>875</v>
      </c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6"/>
    </row>
    <row r="188" spans="2:108" ht="12.75">
      <c r="B188" s="12"/>
      <c r="C188" s="13"/>
      <c r="D188" s="13"/>
      <c r="E188" s="201" t="s">
        <v>109</v>
      </c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13"/>
      <c r="BI188" s="129"/>
      <c r="BJ188" s="130"/>
      <c r="BK188" s="130"/>
      <c r="BL188" s="130"/>
      <c r="BM188" s="130"/>
      <c r="BN188" s="130"/>
      <c r="BO188" s="130"/>
      <c r="BP188" s="131"/>
      <c r="BQ188" s="84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0"/>
      <c r="CK188" s="84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6"/>
    </row>
    <row r="189" spans="2:108" ht="12.75">
      <c r="B189" s="12"/>
      <c r="C189" s="13"/>
      <c r="D189" s="13"/>
      <c r="E189" s="201" t="s">
        <v>110</v>
      </c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13"/>
      <c r="BI189" s="129"/>
      <c r="BJ189" s="130"/>
      <c r="BK189" s="130"/>
      <c r="BL189" s="130"/>
      <c r="BM189" s="130"/>
      <c r="BN189" s="130"/>
      <c r="BO189" s="130"/>
      <c r="BP189" s="131"/>
      <c r="BQ189" s="84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0"/>
      <c r="CK189" s="84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6"/>
    </row>
    <row r="190" spans="1:109" ht="12.75" hidden="1">
      <c r="A190" s="1" t="s">
        <v>276</v>
      </c>
      <c r="B190" s="183" t="s">
        <v>245</v>
      </c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5"/>
      <c r="BI190" s="129"/>
      <c r="BJ190" s="130"/>
      <c r="BK190" s="130"/>
      <c r="BL190" s="130"/>
      <c r="BM190" s="130"/>
      <c r="BN190" s="130"/>
      <c r="BO190" s="130"/>
      <c r="BP190" s="131"/>
      <c r="BQ190" s="84" t="s">
        <v>244</v>
      </c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0"/>
      <c r="CK190" s="84" t="s">
        <v>243</v>
      </c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6"/>
      <c r="DE190" s="1" t="s">
        <v>207</v>
      </c>
    </row>
    <row r="191" spans="1:108" ht="13.5" thickBot="1">
      <c r="A191" s="1">
        <v>1</v>
      </c>
      <c r="B191" s="214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6"/>
      <c r="BI191" s="129"/>
      <c r="BJ191" s="130"/>
      <c r="BK191" s="130"/>
      <c r="BL191" s="130"/>
      <c r="BM191" s="130"/>
      <c r="BN191" s="130"/>
      <c r="BO191" s="130"/>
      <c r="BP191" s="131"/>
      <c r="BQ191" s="84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0"/>
      <c r="CK191" s="84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6"/>
    </row>
    <row r="192" spans="2:108" s="58" customFormat="1" ht="13.5" hidden="1" thickBot="1">
      <c r="B192" s="66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8"/>
      <c r="BJ192" s="69"/>
      <c r="BK192" s="69"/>
      <c r="BL192" s="69"/>
      <c r="BM192" s="69"/>
      <c r="BN192" s="69"/>
      <c r="BO192" s="69"/>
      <c r="BP192" s="70"/>
      <c r="BQ192" s="88">
        <v>0</v>
      </c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3"/>
      <c r="CK192" s="88">
        <v>0</v>
      </c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7"/>
    </row>
    <row r="193" spans="2:108" ht="13.5" thickBot="1">
      <c r="B193" s="12"/>
      <c r="C193" s="201" t="s">
        <v>47</v>
      </c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13"/>
      <c r="BI193" s="219"/>
      <c r="BJ193" s="220"/>
      <c r="BK193" s="220"/>
      <c r="BL193" s="220"/>
      <c r="BM193" s="220"/>
      <c r="BN193" s="220"/>
      <c r="BO193" s="220"/>
      <c r="BP193" s="221"/>
      <c r="BQ193" s="222">
        <f>П000010056003+П000010055003</f>
        <v>8107</v>
      </c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  <c r="CG193" s="223"/>
      <c r="CH193" s="223"/>
      <c r="CI193" s="223"/>
      <c r="CJ193" s="224"/>
      <c r="CK193" s="222">
        <f>П000010056004+П000010055004</f>
        <v>8786</v>
      </c>
      <c r="CL193" s="223"/>
      <c r="CM193" s="223"/>
      <c r="CN193" s="223"/>
      <c r="CO193" s="223"/>
      <c r="CP193" s="223"/>
      <c r="CQ193" s="223"/>
      <c r="CR193" s="223"/>
      <c r="CS193" s="223"/>
      <c r="CT193" s="223"/>
      <c r="CU193" s="223"/>
      <c r="CV193" s="223"/>
      <c r="CW193" s="223"/>
      <c r="CX193" s="223"/>
      <c r="CY193" s="223"/>
      <c r="CZ193" s="223"/>
      <c r="DA193" s="223"/>
      <c r="DB193" s="223"/>
      <c r="DC193" s="223"/>
      <c r="DD193" s="225"/>
    </row>
    <row r="194" ht="8.25" customHeight="1"/>
    <row r="195" spans="2:108" s="6" customFormat="1" ht="15.75" customHeight="1">
      <c r="B195" s="94" t="s">
        <v>111</v>
      </c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  <c r="CX195" s="94"/>
      <c r="CY195" s="94"/>
      <c r="CZ195" s="94"/>
      <c r="DA195" s="94"/>
      <c r="DB195" s="94"/>
      <c r="DC195" s="94"/>
      <c r="DD195" s="94"/>
    </row>
    <row r="196" spans="2:108" ht="12.75">
      <c r="B196" s="95" t="s">
        <v>16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7"/>
      <c r="BQ196" s="147" t="s">
        <v>112</v>
      </c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9"/>
      <c r="CK196" s="147" t="s">
        <v>113</v>
      </c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9"/>
    </row>
    <row r="197" spans="2:108" ht="12.75">
      <c r="B197" s="95" t="s">
        <v>21</v>
      </c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7"/>
      <c r="BI197" s="95" t="s">
        <v>22</v>
      </c>
      <c r="BJ197" s="96"/>
      <c r="BK197" s="96"/>
      <c r="BL197" s="96"/>
      <c r="BM197" s="96"/>
      <c r="BN197" s="96"/>
      <c r="BO197" s="96"/>
      <c r="BP197" s="97"/>
      <c r="BQ197" s="122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4"/>
      <c r="CK197" s="122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4"/>
    </row>
    <row r="198" spans="2:108" ht="13.5" thickBot="1">
      <c r="B198" s="95">
        <v>1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7"/>
      <c r="BI198" s="113">
        <v>2</v>
      </c>
      <c r="BJ198" s="114"/>
      <c r="BK198" s="114"/>
      <c r="BL198" s="114"/>
      <c r="BM198" s="114"/>
      <c r="BN198" s="114"/>
      <c r="BO198" s="114"/>
      <c r="BP198" s="115"/>
      <c r="BQ198" s="113">
        <v>3</v>
      </c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  <c r="CC198" s="114"/>
      <c r="CD198" s="114"/>
      <c r="CE198" s="114"/>
      <c r="CF198" s="114"/>
      <c r="CG198" s="114"/>
      <c r="CH198" s="114"/>
      <c r="CI198" s="114"/>
      <c r="CJ198" s="115"/>
      <c r="CK198" s="113">
        <v>4</v>
      </c>
      <c r="CL198" s="114"/>
      <c r="CM198" s="114"/>
      <c r="CN198" s="114"/>
      <c r="CO198" s="114"/>
      <c r="CP198" s="114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5"/>
    </row>
    <row r="199" spans="2:108" ht="12.75">
      <c r="B199" s="16"/>
      <c r="C199" s="218" t="s">
        <v>114</v>
      </c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8"/>
      <c r="BE199" s="218"/>
      <c r="BF199" s="218"/>
      <c r="BG199" s="218"/>
      <c r="BH199" s="17"/>
      <c r="BI199" s="206" t="s">
        <v>226</v>
      </c>
      <c r="BJ199" s="207"/>
      <c r="BK199" s="207"/>
      <c r="BL199" s="207"/>
      <c r="BM199" s="207"/>
      <c r="BN199" s="207"/>
      <c r="BO199" s="207"/>
      <c r="BP199" s="208"/>
      <c r="BQ199" s="186">
        <v>15359</v>
      </c>
      <c r="BR199" s="187"/>
      <c r="BS199" s="187"/>
      <c r="BT199" s="187"/>
      <c r="BU199" s="187"/>
      <c r="BV199" s="187"/>
      <c r="BW199" s="187"/>
      <c r="BX199" s="187"/>
      <c r="BY199" s="187"/>
      <c r="BZ199" s="187"/>
      <c r="CA199" s="187"/>
      <c r="CB199" s="187"/>
      <c r="CC199" s="187"/>
      <c r="CD199" s="187"/>
      <c r="CE199" s="187"/>
      <c r="CF199" s="187"/>
      <c r="CG199" s="187"/>
      <c r="CH199" s="187"/>
      <c r="CI199" s="187"/>
      <c r="CJ199" s="188"/>
      <c r="CK199" s="186">
        <v>13319</v>
      </c>
      <c r="CL199" s="187"/>
      <c r="CM199" s="187"/>
      <c r="CN199" s="187"/>
      <c r="CO199" s="187"/>
      <c r="CP199" s="187"/>
      <c r="CQ199" s="187"/>
      <c r="CR199" s="187"/>
      <c r="CS199" s="187"/>
      <c r="CT199" s="187"/>
      <c r="CU199" s="187"/>
      <c r="CV199" s="187"/>
      <c r="CW199" s="187"/>
      <c r="CX199" s="187"/>
      <c r="CY199" s="187"/>
      <c r="CZ199" s="187"/>
      <c r="DA199" s="187"/>
      <c r="DB199" s="187"/>
      <c r="DC199" s="187"/>
      <c r="DD199" s="189"/>
    </row>
    <row r="200" spans="2:108" ht="12.75">
      <c r="B200" s="16"/>
      <c r="C200" s="218" t="s">
        <v>115</v>
      </c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H200" s="17"/>
      <c r="BI200" s="129" t="s">
        <v>227</v>
      </c>
      <c r="BJ200" s="130"/>
      <c r="BK200" s="130"/>
      <c r="BL200" s="130"/>
      <c r="BM200" s="130"/>
      <c r="BN200" s="130"/>
      <c r="BO200" s="130"/>
      <c r="BP200" s="131"/>
      <c r="BQ200" s="84">
        <v>19736</v>
      </c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0"/>
      <c r="CK200" s="84">
        <v>15971</v>
      </c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6"/>
    </row>
    <row r="201" spans="2:108" ht="12.75">
      <c r="B201" s="16"/>
      <c r="C201" s="218" t="s">
        <v>144</v>
      </c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17"/>
      <c r="BI201" s="129" t="s">
        <v>632</v>
      </c>
      <c r="BJ201" s="130"/>
      <c r="BK201" s="130"/>
      <c r="BL201" s="130"/>
      <c r="BM201" s="130"/>
      <c r="BN201" s="130"/>
      <c r="BO201" s="130"/>
      <c r="BP201" s="131"/>
      <c r="BQ201" s="84">
        <v>2360</v>
      </c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0"/>
      <c r="CK201" s="84">
        <v>1951</v>
      </c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6"/>
    </row>
    <row r="202" spans="2:108" ht="12.75">
      <c r="B202" s="16"/>
      <c r="C202" s="218" t="s">
        <v>116</v>
      </c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17"/>
      <c r="BI202" s="129" t="s">
        <v>633</v>
      </c>
      <c r="BJ202" s="130"/>
      <c r="BK202" s="130"/>
      <c r="BL202" s="130"/>
      <c r="BM202" s="130"/>
      <c r="BN202" s="130"/>
      <c r="BO202" s="130"/>
      <c r="BP202" s="131"/>
      <c r="BQ202" s="84">
        <v>3684</v>
      </c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0"/>
      <c r="CK202" s="84">
        <v>2712</v>
      </c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6"/>
    </row>
    <row r="203" spans="2:108" ht="12.75">
      <c r="B203" s="16"/>
      <c r="C203" s="218" t="s">
        <v>117</v>
      </c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218"/>
      <c r="AY203" s="218"/>
      <c r="AZ203" s="218"/>
      <c r="BA203" s="218"/>
      <c r="BB203" s="218"/>
      <c r="BC203" s="218"/>
      <c r="BD203" s="218"/>
      <c r="BE203" s="218"/>
      <c r="BF203" s="218"/>
      <c r="BG203" s="218"/>
      <c r="BH203" s="17"/>
      <c r="BI203" s="129" t="s">
        <v>634</v>
      </c>
      <c r="BJ203" s="130"/>
      <c r="BK203" s="130"/>
      <c r="BL203" s="130"/>
      <c r="BM203" s="130"/>
      <c r="BN203" s="130"/>
      <c r="BO203" s="130"/>
      <c r="BP203" s="131"/>
      <c r="BQ203" s="84">
        <v>5453</v>
      </c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0"/>
      <c r="CK203" s="84">
        <v>4636</v>
      </c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6"/>
    </row>
    <row r="204" spans="2:108" ht="12.75">
      <c r="B204" s="16"/>
      <c r="C204" s="218" t="s">
        <v>118</v>
      </c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/>
      <c r="BE204" s="218"/>
      <c r="BF204" s="218"/>
      <c r="BG204" s="218"/>
      <c r="BH204" s="17"/>
      <c r="BI204" s="129" t="s">
        <v>635</v>
      </c>
      <c r="BJ204" s="130"/>
      <c r="BK204" s="130"/>
      <c r="BL204" s="130"/>
      <c r="BM204" s="130"/>
      <c r="BN204" s="130"/>
      <c r="BO204" s="130"/>
      <c r="BP204" s="131"/>
      <c r="BQ204" s="84">
        <v>46592</v>
      </c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0"/>
      <c r="CK204" s="84">
        <v>38589</v>
      </c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6"/>
    </row>
    <row r="205" spans="2:108" ht="12.75">
      <c r="B205" s="9"/>
      <c r="C205" s="209" t="s">
        <v>119</v>
      </c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10"/>
      <c r="BI205" s="210" t="s">
        <v>636</v>
      </c>
      <c r="BJ205" s="211"/>
      <c r="BK205" s="211"/>
      <c r="BL205" s="211"/>
      <c r="BM205" s="211"/>
      <c r="BN205" s="211"/>
      <c r="BO205" s="211"/>
      <c r="BP205" s="212"/>
      <c r="BQ205" s="71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213"/>
      <c r="CK205" s="71">
        <v>-140</v>
      </c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90"/>
    </row>
    <row r="206" spans="2:108" ht="12.75">
      <c r="B206" s="12"/>
      <c r="C206" s="13"/>
      <c r="D206" s="13"/>
      <c r="E206" s="201" t="s">
        <v>120</v>
      </c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13"/>
      <c r="BI206" s="190"/>
      <c r="BJ206" s="191"/>
      <c r="BK206" s="191"/>
      <c r="BL206" s="191"/>
      <c r="BM206" s="191"/>
      <c r="BN206" s="191"/>
      <c r="BO206" s="191"/>
      <c r="BP206" s="192"/>
      <c r="BQ206" s="91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193"/>
      <c r="CK206" s="91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3"/>
    </row>
    <row r="207" spans="2:108" ht="12.75">
      <c r="B207" s="12"/>
      <c r="C207" s="13"/>
      <c r="D207" s="13"/>
      <c r="E207" s="201" t="s">
        <v>121</v>
      </c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13"/>
      <c r="BI207" s="190" t="s">
        <v>637</v>
      </c>
      <c r="BJ207" s="191"/>
      <c r="BK207" s="191"/>
      <c r="BL207" s="191"/>
      <c r="BM207" s="191"/>
      <c r="BN207" s="191"/>
      <c r="BO207" s="191"/>
      <c r="BP207" s="192"/>
      <c r="BQ207" s="91">
        <v>20</v>
      </c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193"/>
      <c r="CK207" s="91">
        <v>-18</v>
      </c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3"/>
    </row>
    <row r="208" spans="2:108" ht="14.25" customHeight="1" thickBot="1">
      <c r="B208" s="12"/>
      <c r="C208" s="13"/>
      <c r="D208" s="13"/>
      <c r="E208" s="217" t="s">
        <v>122</v>
      </c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13"/>
      <c r="BI208" s="164" t="s">
        <v>638</v>
      </c>
      <c r="BJ208" s="165"/>
      <c r="BK208" s="165"/>
      <c r="BL208" s="165"/>
      <c r="BM208" s="165"/>
      <c r="BN208" s="165"/>
      <c r="BO208" s="165"/>
      <c r="BP208" s="166"/>
      <c r="BQ208" s="150"/>
      <c r="BR208" s="151"/>
      <c r="BS208" s="151"/>
      <c r="BT208" s="151"/>
      <c r="BU208" s="151"/>
      <c r="BV208" s="151"/>
      <c r="BW208" s="151"/>
      <c r="BX208" s="151"/>
      <c r="BY208" s="151"/>
      <c r="BZ208" s="151"/>
      <c r="CA208" s="151"/>
      <c r="CB208" s="151"/>
      <c r="CC208" s="151"/>
      <c r="CD208" s="151"/>
      <c r="CE208" s="151"/>
      <c r="CF208" s="151"/>
      <c r="CG208" s="151"/>
      <c r="CH208" s="151"/>
      <c r="CI208" s="151"/>
      <c r="CJ208" s="152"/>
      <c r="CK208" s="150"/>
      <c r="CL208" s="151"/>
      <c r="CM208" s="151"/>
      <c r="CN208" s="151"/>
      <c r="CO208" s="151"/>
      <c r="CP208" s="151"/>
      <c r="CQ208" s="151"/>
      <c r="CR208" s="151"/>
      <c r="CS208" s="151"/>
      <c r="CT208" s="151"/>
      <c r="CU208" s="151"/>
      <c r="CV208" s="151"/>
      <c r="CW208" s="151"/>
      <c r="CX208" s="151"/>
      <c r="CY208" s="151"/>
      <c r="CZ208" s="151"/>
      <c r="DA208" s="151"/>
      <c r="DB208" s="151"/>
      <c r="DC208" s="151"/>
      <c r="DD208" s="153"/>
    </row>
    <row r="210" ht="12.75">
      <c r="DD210" s="5" t="s">
        <v>123</v>
      </c>
    </row>
    <row r="211" spans="2:108" s="6" customFormat="1" ht="15.75" customHeight="1">
      <c r="B211" s="94" t="s">
        <v>124</v>
      </c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  <c r="CW211" s="94"/>
      <c r="CX211" s="94"/>
      <c r="CY211" s="94"/>
      <c r="CZ211" s="94"/>
      <c r="DA211" s="94"/>
      <c r="DB211" s="94"/>
      <c r="DC211" s="94"/>
      <c r="DD211" s="94"/>
    </row>
    <row r="212" spans="2:108" ht="12.75">
      <c r="B212" s="95" t="s">
        <v>16</v>
      </c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7"/>
      <c r="BQ212" s="177" t="s">
        <v>77</v>
      </c>
      <c r="BR212" s="178"/>
      <c r="BS212" s="178"/>
      <c r="BT212" s="178"/>
      <c r="BU212" s="178"/>
      <c r="BV212" s="178"/>
      <c r="BW212" s="178"/>
      <c r="BX212" s="178"/>
      <c r="BY212" s="178"/>
      <c r="BZ212" s="178"/>
      <c r="CA212" s="178"/>
      <c r="CB212" s="178"/>
      <c r="CC212" s="178"/>
      <c r="CD212" s="178"/>
      <c r="CE212" s="178"/>
      <c r="CF212" s="178"/>
      <c r="CG212" s="178"/>
      <c r="CH212" s="178"/>
      <c r="CI212" s="178"/>
      <c r="CJ212" s="179"/>
      <c r="CK212" s="177" t="s">
        <v>78</v>
      </c>
      <c r="CL212" s="178"/>
      <c r="CM212" s="178"/>
      <c r="CN212" s="178"/>
      <c r="CO212" s="178"/>
      <c r="CP212" s="178"/>
      <c r="CQ212" s="178"/>
      <c r="CR212" s="178"/>
      <c r="CS212" s="178"/>
      <c r="CT212" s="178"/>
      <c r="CU212" s="178"/>
      <c r="CV212" s="178"/>
      <c r="CW212" s="178"/>
      <c r="CX212" s="178"/>
      <c r="CY212" s="178"/>
      <c r="CZ212" s="178"/>
      <c r="DA212" s="178"/>
      <c r="DB212" s="178"/>
      <c r="DC212" s="178"/>
      <c r="DD212" s="179"/>
    </row>
    <row r="213" spans="2:108" ht="12.75">
      <c r="B213" s="95" t="s">
        <v>21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7"/>
      <c r="BI213" s="95" t="s">
        <v>22</v>
      </c>
      <c r="BJ213" s="96"/>
      <c r="BK213" s="96"/>
      <c r="BL213" s="96"/>
      <c r="BM213" s="96"/>
      <c r="BN213" s="96"/>
      <c r="BO213" s="96"/>
      <c r="BP213" s="97"/>
      <c r="BQ213" s="180"/>
      <c r="BR213" s="181"/>
      <c r="BS213" s="181"/>
      <c r="BT213" s="181"/>
      <c r="BU213" s="181"/>
      <c r="BV213" s="181"/>
      <c r="BW213" s="181"/>
      <c r="BX213" s="181"/>
      <c r="BY213" s="181"/>
      <c r="BZ213" s="181"/>
      <c r="CA213" s="181"/>
      <c r="CB213" s="181"/>
      <c r="CC213" s="181"/>
      <c r="CD213" s="181"/>
      <c r="CE213" s="181"/>
      <c r="CF213" s="181"/>
      <c r="CG213" s="181"/>
      <c r="CH213" s="181"/>
      <c r="CI213" s="181"/>
      <c r="CJ213" s="182"/>
      <c r="CK213" s="180"/>
      <c r="CL213" s="181"/>
      <c r="CM213" s="181"/>
      <c r="CN213" s="181"/>
      <c r="CO213" s="181"/>
      <c r="CP213" s="181"/>
      <c r="CQ213" s="181"/>
      <c r="CR213" s="181"/>
      <c r="CS213" s="181"/>
      <c r="CT213" s="181"/>
      <c r="CU213" s="181"/>
      <c r="CV213" s="181"/>
      <c r="CW213" s="181"/>
      <c r="CX213" s="181"/>
      <c r="CY213" s="181"/>
      <c r="CZ213" s="181"/>
      <c r="DA213" s="181"/>
      <c r="DB213" s="181"/>
      <c r="DC213" s="181"/>
      <c r="DD213" s="182"/>
    </row>
    <row r="214" spans="2:108" ht="13.5" thickBot="1">
      <c r="B214" s="95">
        <v>1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7"/>
      <c r="BI214" s="113">
        <v>2</v>
      </c>
      <c r="BJ214" s="114"/>
      <c r="BK214" s="114"/>
      <c r="BL214" s="114"/>
      <c r="BM214" s="114"/>
      <c r="BN214" s="114"/>
      <c r="BO214" s="114"/>
      <c r="BP214" s="115"/>
      <c r="BQ214" s="113">
        <v>3</v>
      </c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5"/>
      <c r="CK214" s="113">
        <v>4</v>
      </c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5"/>
    </row>
    <row r="215" spans="2:108" ht="12.75">
      <c r="B215" s="12"/>
      <c r="C215" s="201" t="s">
        <v>125</v>
      </c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13"/>
      <c r="BI215" s="206"/>
      <c r="BJ215" s="207"/>
      <c r="BK215" s="207"/>
      <c r="BL215" s="207"/>
      <c r="BM215" s="207"/>
      <c r="BN215" s="207"/>
      <c r="BO215" s="207"/>
      <c r="BP215" s="208"/>
      <c r="BQ215" s="186"/>
      <c r="BR215" s="187"/>
      <c r="BS215" s="187"/>
      <c r="BT215" s="187"/>
      <c r="BU215" s="187"/>
      <c r="BV215" s="187"/>
      <c r="BW215" s="187"/>
      <c r="BX215" s="187"/>
      <c r="BY215" s="187"/>
      <c r="BZ215" s="187"/>
      <c r="CA215" s="187"/>
      <c r="CB215" s="187"/>
      <c r="CC215" s="187"/>
      <c r="CD215" s="187"/>
      <c r="CE215" s="187"/>
      <c r="CF215" s="187"/>
      <c r="CG215" s="187"/>
      <c r="CH215" s="187"/>
      <c r="CI215" s="187"/>
      <c r="CJ215" s="188"/>
      <c r="CK215" s="186"/>
      <c r="CL215" s="187"/>
      <c r="CM215" s="187"/>
      <c r="CN215" s="187"/>
      <c r="CO215" s="187"/>
      <c r="CP215" s="187"/>
      <c r="CQ215" s="187"/>
      <c r="CR215" s="187"/>
      <c r="CS215" s="187"/>
      <c r="CT215" s="187"/>
      <c r="CU215" s="187"/>
      <c r="CV215" s="187"/>
      <c r="CW215" s="187"/>
      <c r="CX215" s="187"/>
      <c r="CY215" s="187"/>
      <c r="CZ215" s="187"/>
      <c r="DA215" s="187"/>
      <c r="DB215" s="187"/>
      <c r="DC215" s="187"/>
      <c r="DD215" s="189"/>
    </row>
    <row r="216" spans="2:108" ht="12.75">
      <c r="B216" s="9"/>
      <c r="C216" s="10"/>
      <c r="D216" s="10"/>
      <c r="E216" s="209" t="s">
        <v>24</v>
      </c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  <c r="AW216" s="209"/>
      <c r="AX216" s="209"/>
      <c r="AY216" s="209"/>
      <c r="AZ216" s="209"/>
      <c r="BA216" s="209"/>
      <c r="BB216" s="209"/>
      <c r="BC216" s="209"/>
      <c r="BD216" s="209"/>
      <c r="BE216" s="209"/>
      <c r="BF216" s="209"/>
      <c r="BG216" s="209"/>
      <c r="BH216" s="10"/>
      <c r="BI216" s="210"/>
      <c r="BJ216" s="211"/>
      <c r="BK216" s="211"/>
      <c r="BL216" s="211"/>
      <c r="BM216" s="211"/>
      <c r="BN216" s="211"/>
      <c r="BO216" s="211"/>
      <c r="BP216" s="212"/>
      <c r="BQ216" s="71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213"/>
      <c r="CK216" s="71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90"/>
    </row>
    <row r="217" spans="2:108" ht="12.75">
      <c r="B217" s="12"/>
      <c r="C217" s="13"/>
      <c r="D217" s="13"/>
      <c r="E217" s="201" t="s">
        <v>126</v>
      </c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13"/>
      <c r="BI217" s="190"/>
      <c r="BJ217" s="191"/>
      <c r="BK217" s="191"/>
      <c r="BL217" s="191"/>
      <c r="BM217" s="191"/>
      <c r="BN217" s="191"/>
      <c r="BO217" s="191"/>
      <c r="BP217" s="192"/>
      <c r="BQ217" s="91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193"/>
      <c r="CK217" s="91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3"/>
    </row>
    <row r="218" spans="2:108" ht="12.75">
      <c r="B218" s="12"/>
      <c r="C218" s="201" t="s">
        <v>127</v>
      </c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13"/>
      <c r="BI218" s="190"/>
      <c r="BJ218" s="191"/>
      <c r="BK218" s="191"/>
      <c r="BL218" s="191"/>
      <c r="BM218" s="191"/>
      <c r="BN218" s="191"/>
      <c r="BO218" s="191"/>
      <c r="BP218" s="192"/>
      <c r="BQ218" s="91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193"/>
      <c r="CK218" s="91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3"/>
    </row>
    <row r="219" spans="2:108" ht="12.75">
      <c r="B219" s="9"/>
      <c r="C219" s="10"/>
      <c r="D219" s="10"/>
      <c r="E219" s="209" t="s">
        <v>128</v>
      </c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10"/>
      <c r="BI219" s="210"/>
      <c r="BJ219" s="211"/>
      <c r="BK219" s="211"/>
      <c r="BL219" s="211"/>
      <c r="BM219" s="211"/>
      <c r="BN219" s="211"/>
      <c r="BO219" s="211"/>
      <c r="BP219" s="212"/>
      <c r="BQ219" s="71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213"/>
      <c r="CK219" s="71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90"/>
    </row>
    <row r="220" spans="2:108" ht="12.75">
      <c r="B220" s="12"/>
      <c r="C220" s="13"/>
      <c r="D220" s="13"/>
      <c r="E220" s="201" t="s">
        <v>129</v>
      </c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13"/>
      <c r="BI220" s="190"/>
      <c r="BJ220" s="191"/>
      <c r="BK220" s="191"/>
      <c r="BL220" s="191"/>
      <c r="BM220" s="191"/>
      <c r="BN220" s="191"/>
      <c r="BO220" s="191"/>
      <c r="BP220" s="192"/>
      <c r="BQ220" s="91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193"/>
      <c r="CK220" s="91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3"/>
    </row>
    <row r="221" spans="2:108" ht="12.75">
      <c r="B221" s="12"/>
      <c r="C221" s="13"/>
      <c r="D221" s="13"/>
      <c r="E221" s="201" t="s">
        <v>130</v>
      </c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13"/>
      <c r="BI221" s="190"/>
      <c r="BJ221" s="191"/>
      <c r="BK221" s="191"/>
      <c r="BL221" s="191"/>
      <c r="BM221" s="191"/>
      <c r="BN221" s="191"/>
      <c r="BO221" s="191"/>
      <c r="BP221" s="192"/>
      <c r="BQ221" s="91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193"/>
      <c r="CK221" s="91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3"/>
    </row>
    <row r="222" spans="2:108" ht="12.75">
      <c r="B222" s="12"/>
      <c r="C222" s="13"/>
      <c r="D222" s="13"/>
      <c r="E222" s="201" t="s">
        <v>131</v>
      </c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13"/>
      <c r="BI222" s="190"/>
      <c r="BJ222" s="191"/>
      <c r="BK222" s="191"/>
      <c r="BL222" s="191"/>
      <c r="BM222" s="191"/>
      <c r="BN222" s="191"/>
      <c r="BO222" s="191"/>
      <c r="BP222" s="192"/>
      <c r="BQ222" s="91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193"/>
      <c r="CK222" s="91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3"/>
    </row>
    <row r="223" spans="1:109" ht="12.75" hidden="1">
      <c r="A223" s="1" t="s">
        <v>276</v>
      </c>
      <c r="B223" s="214" t="s">
        <v>242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6"/>
      <c r="BI223" s="190"/>
      <c r="BJ223" s="191"/>
      <c r="BK223" s="191"/>
      <c r="BL223" s="191"/>
      <c r="BM223" s="191"/>
      <c r="BN223" s="191"/>
      <c r="BO223" s="191"/>
      <c r="BP223" s="192"/>
      <c r="BQ223" s="91" t="s">
        <v>240</v>
      </c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193"/>
      <c r="CK223" s="91" t="s">
        <v>241</v>
      </c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3"/>
      <c r="DE223" s="1" t="s">
        <v>207</v>
      </c>
    </row>
    <row r="224" spans="1:108" ht="12.75">
      <c r="A224" s="1">
        <v>1</v>
      </c>
      <c r="B224" s="214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5"/>
      <c r="BA224" s="215"/>
      <c r="BB224" s="215"/>
      <c r="BC224" s="215"/>
      <c r="BD224" s="215"/>
      <c r="BE224" s="215"/>
      <c r="BF224" s="215"/>
      <c r="BG224" s="215"/>
      <c r="BH224" s="216"/>
      <c r="BI224" s="190"/>
      <c r="BJ224" s="191"/>
      <c r="BK224" s="191"/>
      <c r="BL224" s="191"/>
      <c r="BM224" s="191"/>
      <c r="BN224" s="191"/>
      <c r="BO224" s="191"/>
      <c r="BP224" s="192"/>
      <c r="BQ224" s="91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193"/>
      <c r="CK224" s="91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3"/>
    </row>
    <row r="225" spans="2:108" ht="12.75">
      <c r="B225" s="12"/>
      <c r="C225" s="201" t="s">
        <v>132</v>
      </c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13"/>
      <c r="BI225" s="190"/>
      <c r="BJ225" s="191"/>
      <c r="BK225" s="191"/>
      <c r="BL225" s="191"/>
      <c r="BM225" s="191"/>
      <c r="BN225" s="191"/>
      <c r="BO225" s="191"/>
      <c r="BP225" s="192"/>
      <c r="BQ225" s="91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193"/>
      <c r="CK225" s="91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3"/>
    </row>
    <row r="226" spans="2:108" ht="12.75">
      <c r="B226" s="9"/>
      <c r="C226" s="10"/>
      <c r="D226" s="10"/>
      <c r="E226" s="209" t="s">
        <v>24</v>
      </c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  <c r="AT226" s="209"/>
      <c r="AU226" s="209"/>
      <c r="AV226" s="209"/>
      <c r="AW226" s="209"/>
      <c r="AX226" s="209"/>
      <c r="AY226" s="209"/>
      <c r="AZ226" s="209"/>
      <c r="BA226" s="209"/>
      <c r="BB226" s="209"/>
      <c r="BC226" s="209"/>
      <c r="BD226" s="209"/>
      <c r="BE226" s="209"/>
      <c r="BF226" s="209"/>
      <c r="BG226" s="209"/>
      <c r="BH226" s="10"/>
      <c r="BI226" s="210"/>
      <c r="BJ226" s="211"/>
      <c r="BK226" s="211"/>
      <c r="BL226" s="211"/>
      <c r="BM226" s="211"/>
      <c r="BN226" s="211"/>
      <c r="BO226" s="211"/>
      <c r="BP226" s="212"/>
      <c r="BQ226" s="71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213"/>
      <c r="CK226" s="71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90"/>
    </row>
    <row r="227" spans="2:108" ht="12.75">
      <c r="B227" s="12"/>
      <c r="C227" s="13"/>
      <c r="D227" s="13"/>
      <c r="E227" s="201" t="s">
        <v>126</v>
      </c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13"/>
      <c r="BI227" s="190"/>
      <c r="BJ227" s="191"/>
      <c r="BK227" s="191"/>
      <c r="BL227" s="191"/>
      <c r="BM227" s="191"/>
      <c r="BN227" s="191"/>
      <c r="BO227" s="191"/>
      <c r="BP227" s="192"/>
      <c r="BQ227" s="91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193"/>
      <c r="CK227" s="91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3"/>
    </row>
    <row r="228" spans="2:108" ht="12.75">
      <c r="B228" s="12"/>
      <c r="C228" s="201" t="s">
        <v>133</v>
      </c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13"/>
      <c r="BI228" s="190"/>
      <c r="BJ228" s="191"/>
      <c r="BK228" s="191"/>
      <c r="BL228" s="191"/>
      <c r="BM228" s="191"/>
      <c r="BN228" s="191"/>
      <c r="BO228" s="191"/>
      <c r="BP228" s="192"/>
      <c r="BQ228" s="91">
        <v>6645</v>
      </c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193"/>
      <c r="CK228" s="91">
        <v>6684</v>
      </c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3"/>
    </row>
    <row r="229" spans="2:108" ht="12.75">
      <c r="B229" s="9"/>
      <c r="C229" s="10"/>
      <c r="D229" s="10"/>
      <c r="E229" s="209" t="s">
        <v>128</v>
      </c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  <c r="AW229" s="209"/>
      <c r="AX229" s="209"/>
      <c r="AY229" s="209"/>
      <c r="AZ229" s="209"/>
      <c r="BA229" s="209"/>
      <c r="BB229" s="209"/>
      <c r="BC229" s="209"/>
      <c r="BD229" s="209"/>
      <c r="BE229" s="209"/>
      <c r="BF229" s="209"/>
      <c r="BG229" s="209"/>
      <c r="BH229" s="10"/>
      <c r="BI229" s="210"/>
      <c r="BJ229" s="211"/>
      <c r="BK229" s="211"/>
      <c r="BL229" s="211"/>
      <c r="BM229" s="211"/>
      <c r="BN229" s="211"/>
      <c r="BO229" s="211"/>
      <c r="BP229" s="212"/>
      <c r="BQ229" s="71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213"/>
      <c r="CK229" s="71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90"/>
    </row>
    <row r="230" spans="2:108" ht="12.75">
      <c r="B230" s="12"/>
      <c r="C230" s="13"/>
      <c r="D230" s="13"/>
      <c r="E230" s="201" t="s">
        <v>129</v>
      </c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13"/>
      <c r="BI230" s="190"/>
      <c r="BJ230" s="191"/>
      <c r="BK230" s="191"/>
      <c r="BL230" s="191"/>
      <c r="BM230" s="191"/>
      <c r="BN230" s="191"/>
      <c r="BO230" s="191"/>
      <c r="BP230" s="192"/>
      <c r="BQ230" s="91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193"/>
      <c r="CK230" s="91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3"/>
    </row>
    <row r="231" spans="2:108" ht="12.75">
      <c r="B231" s="12"/>
      <c r="C231" s="13"/>
      <c r="D231" s="13"/>
      <c r="E231" s="201" t="s">
        <v>130</v>
      </c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13"/>
      <c r="BI231" s="190"/>
      <c r="BJ231" s="191"/>
      <c r="BK231" s="191"/>
      <c r="BL231" s="191"/>
      <c r="BM231" s="191"/>
      <c r="BN231" s="191"/>
      <c r="BO231" s="191"/>
      <c r="BP231" s="192"/>
      <c r="BQ231" s="91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193"/>
      <c r="CK231" s="91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3"/>
    </row>
    <row r="232" spans="2:108" ht="12.75">
      <c r="B232" s="12"/>
      <c r="C232" s="13"/>
      <c r="D232" s="13"/>
      <c r="E232" s="201" t="s">
        <v>131</v>
      </c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13"/>
      <c r="BI232" s="190"/>
      <c r="BJ232" s="191"/>
      <c r="BK232" s="191"/>
      <c r="BL232" s="191"/>
      <c r="BM232" s="191"/>
      <c r="BN232" s="191"/>
      <c r="BO232" s="191"/>
      <c r="BP232" s="192"/>
      <c r="BQ232" s="91">
        <v>6645</v>
      </c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193"/>
      <c r="CK232" s="91">
        <v>6684</v>
      </c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3"/>
    </row>
    <row r="233" spans="1:109" ht="12.75" hidden="1">
      <c r="A233" s="1" t="s">
        <v>276</v>
      </c>
      <c r="B233" s="183" t="s">
        <v>239</v>
      </c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5"/>
      <c r="BI233" s="190"/>
      <c r="BJ233" s="191"/>
      <c r="BK233" s="191"/>
      <c r="BL233" s="191"/>
      <c r="BM233" s="191"/>
      <c r="BN233" s="191"/>
      <c r="BO233" s="191"/>
      <c r="BP233" s="192"/>
      <c r="BQ233" s="91" t="s">
        <v>237</v>
      </c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193"/>
      <c r="CK233" s="91" t="s">
        <v>238</v>
      </c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3"/>
      <c r="DE233" s="1" t="s">
        <v>207</v>
      </c>
    </row>
    <row r="234" spans="1:108" ht="13.5" thickBot="1">
      <c r="A234" s="1">
        <v>1</v>
      </c>
      <c r="B234" s="214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  <c r="BA234" s="215"/>
      <c r="BB234" s="215"/>
      <c r="BC234" s="215"/>
      <c r="BD234" s="215"/>
      <c r="BE234" s="215"/>
      <c r="BF234" s="215"/>
      <c r="BG234" s="215"/>
      <c r="BH234" s="216"/>
      <c r="BI234" s="164"/>
      <c r="BJ234" s="165"/>
      <c r="BK234" s="165"/>
      <c r="BL234" s="165"/>
      <c r="BM234" s="165"/>
      <c r="BN234" s="165"/>
      <c r="BO234" s="165"/>
      <c r="BP234" s="166"/>
      <c r="BQ234" s="150"/>
      <c r="BR234" s="151"/>
      <c r="BS234" s="151"/>
      <c r="BT234" s="151"/>
      <c r="BU234" s="151"/>
      <c r="BV234" s="151"/>
      <c r="BW234" s="151"/>
      <c r="BX234" s="151"/>
      <c r="BY234" s="151"/>
      <c r="BZ234" s="151"/>
      <c r="CA234" s="151"/>
      <c r="CB234" s="151"/>
      <c r="CC234" s="151"/>
      <c r="CD234" s="151"/>
      <c r="CE234" s="151"/>
      <c r="CF234" s="151"/>
      <c r="CG234" s="151"/>
      <c r="CH234" s="151"/>
      <c r="CI234" s="151"/>
      <c r="CJ234" s="152"/>
      <c r="CK234" s="150"/>
      <c r="CL234" s="151"/>
      <c r="CM234" s="151"/>
      <c r="CN234" s="151"/>
      <c r="CO234" s="151"/>
      <c r="CP234" s="151"/>
      <c r="CQ234" s="151"/>
      <c r="CR234" s="151"/>
      <c r="CS234" s="151"/>
      <c r="CT234" s="151"/>
      <c r="CU234" s="151"/>
      <c r="CV234" s="151"/>
      <c r="CW234" s="151"/>
      <c r="CX234" s="151"/>
      <c r="CY234" s="151"/>
      <c r="CZ234" s="151"/>
      <c r="DA234" s="151"/>
      <c r="DB234" s="151"/>
      <c r="DC234" s="151"/>
      <c r="DD234" s="153"/>
    </row>
    <row r="235" ht="8.25" customHeight="1"/>
    <row r="236" spans="2:108" s="6" customFormat="1" ht="15.75" customHeight="1">
      <c r="B236" s="94" t="s">
        <v>134</v>
      </c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  <c r="CW236" s="94"/>
      <c r="CX236" s="94"/>
      <c r="CY236" s="94"/>
      <c r="CZ236" s="94"/>
      <c r="DA236" s="94"/>
      <c r="DB236" s="94"/>
      <c r="DC236" s="94"/>
      <c r="DD236" s="94"/>
    </row>
    <row r="237" spans="2:108" ht="18.75" customHeight="1">
      <c r="B237" s="144" t="s">
        <v>16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6"/>
      <c r="BQ237" s="147" t="s">
        <v>135</v>
      </c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8"/>
      <c r="CB237" s="148"/>
      <c r="CC237" s="148"/>
      <c r="CD237" s="148"/>
      <c r="CE237" s="148"/>
      <c r="CF237" s="148"/>
      <c r="CG237" s="148"/>
      <c r="CH237" s="148"/>
      <c r="CI237" s="148"/>
      <c r="CJ237" s="149"/>
      <c r="CK237" s="177" t="s">
        <v>75</v>
      </c>
      <c r="CL237" s="178"/>
      <c r="CM237" s="178"/>
      <c r="CN237" s="178"/>
      <c r="CO237" s="178"/>
      <c r="CP237" s="178"/>
      <c r="CQ237" s="178"/>
      <c r="CR237" s="178"/>
      <c r="CS237" s="178"/>
      <c r="CT237" s="178"/>
      <c r="CU237" s="178"/>
      <c r="CV237" s="178"/>
      <c r="CW237" s="178"/>
      <c r="CX237" s="178"/>
      <c r="CY237" s="178"/>
      <c r="CZ237" s="178"/>
      <c r="DA237" s="178"/>
      <c r="DB237" s="178"/>
      <c r="DC237" s="178"/>
      <c r="DD237" s="179"/>
    </row>
    <row r="238" spans="2:108" ht="18.75" customHeight="1">
      <c r="B238" s="144" t="s">
        <v>21</v>
      </c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6"/>
      <c r="BI238" s="144" t="s">
        <v>22</v>
      </c>
      <c r="BJ238" s="145"/>
      <c r="BK238" s="145"/>
      <c r="BL238" s="145"/>
      <c r="BM238" s="145"/>
      <c r="BN238" s="145"/>
      <c r="BO238" s="145"/>
      <c r="BP238" s="146"/>
      <c r="BQ238" s="122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4"/>
      <c r="CK238" s="180"/>
      <c r="CL238" s="181"/>
      <c r="CM238" s="181"/>
      <c r="CN238" s="181"/>
      <c r="CO238" s="181"/>
      <c r="CP238" s="181"/>
      <c r="CQ238" s="181"/>
      <c r="CR238" s="181"/>
      <c r="CS238" s="181"/>
      <c r="CT238" s="181"/>
      <c r="CU238" s="181"/>
      <c r="CV238" s="181"/>
      <c r="CW238" s="181"/>
      <c r="CX238" s="181"/>
      <c r="CY238" s="181"/>
      <c r="CZ238" s="181"/>
      <c r="DA238" s="181"/>
      <c r="DB238" s="181"/>
      <c r="DC238" s="181"/>
      <c r="DD238" s="182"/>
    </row>
    <row r="239" spans="2:108" ht="13.5" thickBot="1">
      <c r="B239" s="95">
        <v>1</v>
      </c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7"/>
      <c r="BI239" s="113">
        <v>2</v>
      </c>
      <c r="BJ239" s="114"/>
      <c r="BK239" s="114"/>
      <c r="BL239" s="114"/>
      <c r="BM239" s="114"/>
      <c r="BN239" s="114"/>
      <c r="BO239" s="114"/>
      <c r="BP239" s="115"/>
      <c r="BQ239" s="113">
        <v>3</v>
      </c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5"/>
      <c r="CK239" s="113">
        <v>4</v>
      </c>
      <c r="CL239" s="114"/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5"/>
    </row>
    <row r="240" spans="2:108" ht="12.75">
      <c r="B240" s="12"/>
      <c r="C240" s="201" t="s">
        <v>136</v>
      </c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13"/>
      <c r="BI240" s="206" t="s">
        <v>639</v>
      </c>
      <c r="BJ240" s="207"/>
      <c r="BK240" s="207"/>
      <c r="BL240" s="207"/>
      <c r="BM240" s="207"/>
      <c r="BN240" s="207"/>
      <c r="BO240" s="207"/>
      <c r="BP240" s="208"/>
      <c r="BQ240" s="186">
        <v>7784</v>
      </c>
      <c r="BR240" s="187"/>
      <c r="BS240" s="187"/>
      <c r="BT240" s="187"/>
      <c r="BU240" s="187"/>
      <c r="BV240" s="187"/>
      <c r="BW240" s="187"/>
      <c r="BX240" s="187"/>
      <c r="BY240" s="187"/>
      <c r="BZ240" s="187"/>
      <c r="CA240" s="187"/>
      <c r="CB240" s="187"/>
      <c r="CC240" s="187"/>
      <c r="CD240" s="187"/>
      <c r="CE240" s="187"/>
      <c r="CF240" s="187"/>
      <c r="CG240" s="187"/>
      <c r="CH240" s="187"/>
      <c r="CI240" s="187"/>
      <c r="CJ240" s="188"/>
      <c r="CK240" s="186">
        <v>9722</v>
      </c>
      <c r="CL240" s="187"/>
      <c r="CM240" s="187"/>
      <c r="CN240" s="187"/>
      <c r="CO240" s="187"/>
      <c r="CP240" s="187"/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9"/>
    </row>
    <row r="241" spans="2:108" s="58" customFormat="1" ht="12.75">
      <c r="B241" s="56"/>
      <c r="C241" s="57"/>
      <c r="D241" s="57"/>
      <c r="E241" s="205" t="s">
        <v>24</v>
      </c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57"/>
      <c r="BI241" s="167"/>
      <c r="BJ241" s="168"/>
      <c r="BK241" s="168"/>
      <c r="BL241" s="168"/>
      <c r="BM241" s="168"/>
      <c r="BN241" s="168"/>
      <c r="BO241" s="168"/>
      <c r="BP241" s="169"/>
      <c r="BQ241" s="119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41"/>
      <c r="CK241" s="119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1"/>
    </row>
    <row r="242" spans="1:109" ht="12.75" hidden="1">
      <c r="A242" s="1" t="s">
        <v>276</v>
      </c>
      <c r="B242" s="183" t="s">
        <v>236</v>
      </c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5"/>
      <c r="BI242" s="129"/>
      <c r="BJ242" s="130"/>
      <c r="BK242" s="130"/>
      <c r="BL242" s="130"/>
      <c r="BM242" s="130"/>
      <c r="BN242" s="130"/>
      <c r="BO242" s="130"/>
      <c r="BP242" s="131"/>
      <c r="BQ242" s="84" t="s">
        <v>234</v>
      </c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0"/>
      <c r="CK242" s="84" t="s">
        <v>235</v>
      </c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6"/>
      <c r="DE242" s="1" t="s">
        <v>207</v>
      </c>
    </row>
    <row r="243" spans="1:108" ht="12.75">
      <c r="A243" s="1">
        <v>1</v>
      </c>
      <c r="B243" s="214" t="s">
        <v>665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5"/>
      <c r="AZ243" s="215"/>
      <c r="BA243" s="215"/>
      <c r="BB243" s="215"/>
      <c r="BC243" s="215"/>
      <c r="BD243" s="215"/>
      <c r="BE243" s="215"/>
      <c r="BF243" s="215"/>
      <c r="BG243" s="215"/>
      <c r="BH243" s="216"/>
      <c r="BI243" s="129"/>
      <c r="BJ243" s="130"/>
      <c r="BK243" s="130"/>
      <c r="BL243" s="130"/>
      <c r="BM243" s="130"/>
      <c r="BN243" s="130"/>
      <c r="BO243" s="130"/>
      <c r="BP243" s="131"/>
      <c r="BQ243" s="84">
        <v>3582</v>
      </c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0"/>
      <c r="CK243" s="84">
        <v>1289</v>
      </c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6"/>
    </row>
    <row r="244" spans="1:108" ht="12.75">
      <c r="A244" s="1">
        <v>2</v>
      </c>
      <c r="B244" s="214" t="s">
        <v>666</v>
      </c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6"/>
      <c r="BI244" s="129"/>
      <c r="BJ244" s="130"/>
      <c r="BK244" s="130"/>
      <c r="BL244" s="130"/>
      <c r="BM244" s="130"/>
      <c r="BN244" s="130"/>
      <c r="BO244" s="130"/>
      <c r="BP244" s="131"/>
      <c r="BQ244" s="84">
        <v>4202</v>
      </c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0"/>
      <c r="CK244" s="84">
        <v>8433</v>
      </c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6"/>
    </row>
    <row r="245" spans="2:108" ht="54" customHeight="1"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71"/>
      <c r="BJ245" s="172"/>
      <c r="BK245" s="172"/>
      <c r="BL245" s="172"/>
      <c r="BM245" s="172"/>
      <c r="BN245" s="172"/>
      <c r="BO245" s="172"/>
      <c r="BP245" s="173"/>
      <c r="BQ245" s="147" t="s">
        <v>83</v>
      </c>
      <c r="BR245" s="148"/>
      <c r="BS245" s="148"/>
      <c r="BT245" s="148"/>
      <c r="BU245" s="148"/>
      <c r="BV245" s="148"/>
      <c r="BW245" s="148"/>
      <c r="BX245" s="148"/>
      <c r="BY245" s="148"/>
      <c r="BZ245" s="149"/>
      <c r="CA245" s="147" t="s">
        <v>137</v>
      </c>
      <c r="CB245" s="148"/>
      <c r="CC245" s="148"/>
      <c r="CD245" s="148"/>
      <c r="CE245" s="148"/>
      <c r="CF245" s="148"/>
      <c r="CG245" s="148"/>
      <c r="CH245" s="148"/>
      <c r="CI245" s="148"/>
      <c r="CJ245" s="149"/>
      <c r="CK245" s="147" t="s">
        <v>138</v>
      </c>
      <c r="CL245" s="148"/>
      <c r="CM245" s="148"/>
      <c r="CN245" s="148"/>
      <c r="CO245" s="148"/>
      <c r="CP245" s="148"/>
      <c r="CQ245" s="148"/>
      <c r="CR245" s="148"/>
      <c r="CS245" s="148"/>
      <c r="CT245" s="149"/>
      <c r="CU245" s="147" t="s">
        <v>82</v>
      </c>
      <c r="CV245" s="148"/>
      <c r="CW245" s="148"/>
      <c r="CX245" s="148"/>
      <c r="CY245" s="148"/>
      <c r="CZ245" s="148"/>
      <c r="DA245" s="148"/>
      <c r="DB245" s="148"/>
      <c r="DC245" s="148"/>
      <c r="DD245" s="362"/>
    </row>
    <row r="246" spans="2:108" ht="12.75">
      <c r="B246" s="12"/>
      <c r="C246" s="201" t="s">
        <v>139</v>
      </c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13"/>
      <c r="BI246" s="174" t="s">
        <v>640</v>
      </c>
      <c r="BJ246" s="175"/>
      <c r="BK246" s="175"/>
      <c r="BL246" s="175"/>
      <c r="BM246" s="175"/>
      <c r="BN246" s="175"/>
      <c r="BO246" s="175"/>
      <c r="BP246" s="176"/>
      <c r="BQ246" s="138">
        <v>1875</v>
      </c>
      <c r="BR246" s="139"/>
      <c r="BS246" s="139"/>
      <c r="BT246" s="139"/>
      <c r="BU246" s="139"/>
      <c r="BV246" s="139"/>
      <c r="BW246" s="139"/>
      <c r="BX246" s="139"/>
      <c r="BY246" s="139"/>
      <c r="BZ246" s="140"/>
      <c r="CA246" s="138"/>
      <c r="CB246" s="139"/>
      <c r="CC246" s="139"/>
      <c r="CD246" s="139"/>
      <c r="CE246" s="139"/>
      <c r="CF246" s="139"/>
      <c r="CG246" s="139"/>
      <c r="CH246" s="139"/>
      <c r="CI246" s="139"/>
      <c r="CJ246" s="140"/>
      <c r="CK246" s="138">
        <v>-500</v>
      </c>
      <c r="CL246" s="139"/>
      <c r="CM246" s="139"/>
      <c r="CN246" s="139"/>
      <c r="CO246" s="139"/>
      <c r="CP246" s="139"/>
      <c r="CQ246" s="139"/>
      <c r="CR246" s="139"/>
      <c r="CS246" s="139"/>
      <c r="CT246" s="140"/>
      <c r="CU246" s="138">
        <v>1375</v>
      </c>
      <c r="CV246" s="139"/>
      <c r="CW246" s="139"/>
      <c r="CX246" s="139"/>
      <c r="CY246" s="139"/>
      <c r="CZ246" s="139"/>
      <c r="DA246" s="139"/>
      <c r="DB246" s="139"/>
      <c r="DC246" s="139"/>
      <c r="DD246" s="170"/>
    </row>
    <row r="247" spans="2:108" ht="12.75">
      <c r="B247" s="52"/>
      <c r="C247" s="53"/>
      <c r="D247" s="53"/>
      <c r="E247" s="202" t="s">
        <v>24</v>
      </c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53"/>
      <c r="BI247" s="154"/>
      <c r="BJ247" s="155"/>
      <c r="BK247" s="155"/>
      <c r="BL247" s="155"/>
      <c r="BM247" s="155"/>
      <c r="BN247" s="155"/>
      <c r="BO247" s="155"/>
      <c r="BP247" s="156"/>
      <c r="BQ247" s="160"/>
      <c r="BR247" s="161"/>
      <c r="BS247" s="161"/>
      <c r="BT247" s="161"/>
      <c r="BU247" s="161"/>
      <c r="BV247" s="161"/>
      <c r="BW247" s="161"/>
      <c r="BX247" s="161"/>
      <c r="BY247" s="161"/>
      <c r="BZ247" s="162"/>
      <c r="CA247" s="160"/>
      <c r="CB247" s="161"/>
      <c r="CC247" s="161"/>
      <c r="CD247" s="161"/>
      <c r="CE247" s="161"/>
      <c r="CF247" s="161"/>
      <c r="CG247" s="161"/>
      <c r="CH247" s="161"/>
      <c r="CI247" s="161"/>
      <c r="CJ247" s="162"/>
      <c r="CK247" s="160"/>
      <c r="CL247" s="161"/>
      <c r="CM247" s="161"/>
      <c r="CN247" s="161"/>
      <c r="CO247" s="161"/>
      <c r="CP247" s="161"/>
      <c r="CQ247" s="161"/>
      <c r="CR247" s="161"/>
      <c r="CS247" s="161"/>
      <c r="CT247" s="162"/>
      <c r="CU247" s="160"/>
      <c r="CV247" s="161"/>
      <c r="CW247" s="161"/>
      <c r="CX247" s="161"/>
      <c r="CY247" s="161"/>
      <c r="CZ247" s="161"/>
      <c r="DA247" s="161"/>
      <c r="DB247" s="161"/>
      <c r="DC247" s="161"/>
      <c r="DD247" s="303"/>
    </row>
    <row r="248" spans="2:108" ht="12.75">
      <c r="B248" s="54"/>
      <c r="C248" s="55"/>
      <c r="D248" s="55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  <c r="BA248" s="203"/>
      <c r="BB248" s="203"/>
      <c r="BC248" s="203"/>
      <c r="BD248" s="203"/>
      <c r="BE248" s="203"/>
      <c r="BF248" s="203"/>
      <c r="BG248" s="203"/>
      <c r="BH248" s="55"/>
      <c r="BI248" s="157"/>
      <c r="BJ248" s="158"/>
      <c r="BK248" s="158"/>
      <c r="BL248" s="158"/>
      <c r="BM248" s="158"/>
      <c r="BN248" s="158"/>
      <c r="BO248" s="158"/>
      <c r="BP248" s="159"/>
      <c r="BQ248" s="73"/>
      <c r="BR248" s="74"/>
      <c r="BS248" s="74"/>
      <c r="BT248" s="74"/>
      <c r="BU248" s="74"/>
      <c r="BV248" s="74"/>
      <c r="BW248" s="74"/>
      <c r="BX248" s="74"/>
      <c r="BY248" s="74"/>
      <c r="BZ248" s="163"/>
      <c r="CA248" s="73"/>
      <c r="CB248" s="74"/>
      <c r="CC248" s="74"/>
      <c r="CD248" s="74"/>
      <c r="CE248" s="74"/>
      <c r="CF248" s="74"/>
      <c r="CG248" s="74"/>
      <c r="CH248" s="74"/>
      <c r="CI248" s="74"/>
      <c r="CJ248" s="163"/>
      <c r="CK248" s="73"/>
      <c r="CL248" s="74"/>
      <c r="CM248" s="74"/>
      <c r="CN248" s="74"/>
      <c r="CO248" s="74"/>
      <c r="CP248" s="74"/>
      <c r="CQ248" s="74"/>
      <c r="CR248" s="74"/>
      <c r="CS248" s="74"/>
      <c r="CT248" s="163"/>
      <c r="CU248" s="73"/>
      <c r="CV248" s="74"/>
      <c r="CW248" s="74"/>
      <c r="CX248" s="74"/>
      <c r="CY248" s="74"/>
      <c r="CZ248" s="74"/>
      <c r="DA248" s="74"/>
      <c r="DB248" s="74"/>
      <c r="DC248" s="74"/>
      <c r="DD248" s="75"/>
    </row>
    <row r="249" spans="1:109" ht="12.75" hidden="1">
      <c r="A249" s="1" t="s">
        <v>275</v>
      </c>
      <c r="B249" s="183" t="s">
        <v>233</v>
      </c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  <c r="BA249" s="184"/>
      <c r="BB249" s="184"/>
      <c r="BC249" s="184"/>
      <c r="BD249" s="184"/>
      <c r="BE249" s="184"/>
      <c r="BF249" s="184"/>
      <c r="BG249" s="184"/>
      <c r="BH249" s="185"/>
      <c r="BI249" s="129"/>
      <c r="BJ249" s="130"/>
      <c r="BK249" s="130"/>
      <c r="BL249" s="130"/>
      <c r="BM249" s="130"/>
      <c r="BN249" s="130"/>
      <c r="BO249" s="130"/>
      <c r="BP249" s="131"/>
      <c r="BQ249" s="84" t="s">
        <v>230</v>
      </c>
      <c r="BR249" s="85"/>
      <c r="BS249" s="85"/>
      <c r="BT249" s="85"/>
      <c r="BU249" s="85"/>
      <c r="BV249" s="85"/>
      <c r="BW249" s="85"/>
      <c r="BX249" s="85"/>
      <c r="BY249" s="85"/>
      <c r="BZ249" s="80"/>
      <c r="CA249" s="85" t="s">
        <v>229</v>
      </c>
      <c r="CB249" s="85"/>
      <c r="CC249" s="85"/>
      <c r="CD249" s="85"/>
      <c r="CE249" s="85"/>
      <c r="CF249" s="85"/>
      <c r="CG249" s="85"/>
      <c r="CH249" s="85"/>
      <c r="CI249" s="85"/>
      <c r="CJ249" s="80"/>
      <c r="CK249" s="84" t="s">
        <v>231</v>
      </c>
      <c r="CL249" s="85"/>
      <c r="CM249" s="85"/>
      <c r="CN249" s="85"/>
      <c r="CO249" s="85"/>
      <c r="CP249" s="85"/>
      <c r="CQ249" s="85"/>
      <c r="CR249" s="85"/>
      <c r="CS249" s="85"/>
      <c r="CT249" s="80"/>
      <c r="CU249" s="85" t="s">
        <v>232</v>
      </c>
      <c r="CV249" s="85"/>
      <c r="CW249" s="85"/>
      <c r="CX249" s="85"/>
      <c r="CY249" s="85"/>
      <c r="CZ249" s="85"/>
      <c r="DA249" s="85"/>
      <c r="DB249" s="85"/>
      <c r="DC249" s="85"/>
      <c r="DD249" s="86"/>
      <c r="DE249" s="1" t="s">
        <v>207</v>
      </c>
    </row>
    <row r="250" spans="1:108" ht="13.5" thickBot="1">
      <c r="A250" s="1">
        <v>1</v>
      </c>
      <c r="B250" s="214" t="s">
        <v>667</v>
      </c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6"/>
      <c r="BI250" s="164"/>
      <c r="BJ250" s="165"/>
      <c r="BK250" s="165"/>
      <c r="BL250" s="165"/>
      <c r="BM250" s="165"/>
      <c r="BN250" s="165"/>
      <c r="BO250" s="165"/>
      <c r="BP250" s="166"/>
      <c r="BQ250" s="150">
        <v>1875</v>
      </c>
      <c r="BR250" s="151"/>
      <c r="BS250" s="151"/>
      <c r="BT250" s="151"/>
      <c r="BU250" s="151"/>
      <c r="BV250" s="151"/>
      <c r="BW250" s="151"/>
      <c r="BX250" s="151"/>
      <c r="BY250" s="151"/>
      <c r="BZ250" s="152"/>
      <c r="CA250" s="151"/>
      <c r="CB250" s="151"/>
      <c r="CC250" s="151"/>
      <c r="CD250" s="151"/>
      <c r="CE250" s="151"/>
      <c r="CF250" s="151"/>
      <c r="CG250" s="151"/>
      <c r="CH250" s="151"/>
      <c r="CI250" s="151"/>
      <c r="CJ250" s="152"/>
      <c r="CK250" s="150">
        <v>-500</v>
      </c>
      <c r="CL250" s="151"/>
      <c r="CM250" s="151"/>
      <c r="CN250" s="151"/>
      <c r="CO250" s="151"/>
      <c r="CP250" s="151"/>
      <c r="CQ250" s="151"/>
      <c r="CR250" s="151"/>
      <c r="CS250" s="151"/>
      <c r="CT250" s="152"/>
      <c r="CU250" s="151">
        <v>1375</v>
      </c>
      <c r="CV250" s="151"/>
      <c r="CW250" s="151"/>
      <c r="CX250" s="151"/>
      <c r="CY250" s="151"/>
      <c r="CZ250" s="151"/>
      <c r="DA250" s="151"/>
      <c r="DB250" s="151"/>
      <c r="DC250" s="151"/>
      <c r="DD250" s="153"/>
    </row>
    <row r="251" ht="12.75"/>
    <row r="252" ht="12.75"/>
    <row r="253" spans="2:108" ht="33" customHeight="1">
      <c r="B253" s="1" t="s">
        <v>140</v>
      </c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25"/>
      <c r="AB253" s="197" t="str">
        <f>IF('[1]Реквизиты'!B7=0,"",'[1]Реквизиты'!B7)</f>
        <v>МЫМРИН ВЛАДИМИР СЕРГГЕВИЧ</v>
      </c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25"/>
      <c r="BE253" s="1" t="s">
        <v>141</v>
      </c>
      <c r="BX253" s="196"/>
      <c r="BY253" s="196"/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25"/>
      <c r="CJ253" s="198" t="str">
        <f>'[1]Реквизиты'!$B$8</f>
        <v>ЛОМТЕВА НЕЛЯ ЗАХАРОВНА</v>
      </c>
      <c r="CK253" s="199"/>
      <c r="CL253" s="199"/>
      <c r="CM253" s="199"/>
      <c r="CN253" s="199"/>
      <c r="CO253" s="199"/>
      <c r="CP253" s="199"/>
      <c r="CQ253" s="199"/>
      <c r="CR253" s="199"/>
      <c r="CS253" s="199"/>
      <c r="CT253" s="199"/>
      <c r="CU253" s="199"/>
      <c r="CV253" s="199"/>
      <c r="CW253" s="199"/>
      <c r="CX253" s="199"/>
      <c r="CY253" s="199"/>
      <c r="CZ253" s="199"/>
      <c r="DA253" s="199"/>
      <c r="DB253" s="199"/>
      <c r="DC253" s="199"/>
      <c r="DD253" s="199"/>
    </row>
    <row r="254" spans="16:108" s="37" customFormat="1" ht="11.25">
      <c r="P254" s="195" t="s">
        <v>142</v>
      </c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38"/>
      <c r="AB254" s="195" t="s">
        <v>143</v>
      </c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38"/>
      <c r="BX254" s="195" t="s">
        <v>142</v>
      </c>
      <c r="BY254" s="195"/>
      <c r="BZ254" s="195"/>
      <c r="CA254" s="195"/>
      <c r="CB254" s="195"/>
      <c r="CC254" s="195"/>
      <c r="CD254" s="195"/>
      <c r="CE254" s="195"/>
      <c r="CF254" s="195"/>
      <c r="CG254" s="195"/>
      <c r="CH254" s="195"/>
      <c r="CI254" s="38"/>
      <c r="CJ254" s="195" t="s">
        <v>143</v>
      </c>
      <c r="CK254" s="195"/>
      <c r="CL254" s="195"/>
      <c r="CM254" s="195"/>
      <c r="CN254" s="195"/>
      <c r="CO254" s="195"/>
      <c r="CP254" s="195"/>
      <c r="CQ254" s="195"/>
      <c r="CR254" s="195"/>
      <c r="CS254" s="195"/>
      <c r="CT254" s="195"/>
      <c r="CU254" s="195"/>
      <c r="CV254" s="195"/>
      <c r="CW254" s="195"/>
      <c r="CX254" s="195"/>
      <c r="CY254" s="195"/>
      <c r="CZ254" s="195"/>
      <c r="DA254" s="195"/>
      <c r="DB254" s="195"/>
      <c r="DC254" s="195"/>
      <c r="DD254" s="195"/>
    </row>
    <row r="256" spans="2:43" ht="12.75"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</row>
  </sheetData>
  <sheetProtection sheet="1" objects="1" scenarios="1"/>
  <mergeCells count="917">
    <mergeCell ref="BI244:BP244"/>
    <mergeCell ref="BQ244:CJ244"/>
    <mergeCell ref="CK244:DD244"/>
    <mergeCell ref="G67:BG67"/>
    <mergeCell ref="BI67:BP67"/>
    <mergeCell ref="BQ67:CJ67"/>
    <mergeCell ref="CK67:DD67"/>
    <mergeCell ref="BD98:BU98"/>
    <mergeCell ref="BV97:CK97"/>
    <mergeCell ref="BV98:CK98"/>
    <mergeCell ref="CK249:CT249"/>
    <mergeCell ref="CU249:DD249"/>
    <mergeCell ref="BI243:BP243"/>
    <mergeCell ref="BQ242:CJ242"/>
    <mergeCell ref="BQ243:CJ243"/>
    <mergeCell ref="CK242:DD242"/>
    <mergeCell ref="CK243:DD243"/>
    <mergeCell ref="CU247:DD247"/>
    <mergeCell ref="CU248:DD248"/>
    <mergeCell ref="CU245:DD245"/>
    <mergeCell ref="CL97:DD97"/>
    <mergeCell ref="CL98:DD98"/>
    <mergeCell ref="B98:AC98"/>
    <mergeCell ref="AD97:AJ97"/>
    <mergeCell ref="AD98:AJ98"/>
    <mergeCell ref="AK97:BC97"/>
    <mergeCell ref="AK98:BC98"/>
    <mergeCell ref="BV28:CK28"/>
    <mergeCell ref="CL27:DD27"/>
    <mergeCell ref="CL28:DD28"/>
    <mergeCell ref="B97:AC97"/>
    <mergeCell ref="BD97:BU97"/>
    <mergeCell ref="B39:BH39"/>
    <mergeCell ref="B27:AF27"/>
    <mergeCell ref="B28:AF28"/>
    <mergeCell ref="AG27:AM27"/>
    <mergeCell ref="AG28:AM28"/>
    <mergeCell ref="B72:BH72"/>
    <mergeCell ref="B73:BH73"/>
    <mergeCell ref="AN27:BF27"/>
    <mergeCell ref="AN28:BF28"/>
    <mergeCell ref="BG27:BU27"/>
    <mergeCell ref="BG28:BU28"/>
    <mergeCell ref="B34:BH34"/>
    <mergeCell ref="BI34:BP34"/>
    <mergeCell ref="BQ34:CJ34"/>
    <mergeCell ref="E36:BG36"/>
    <mergeCell ref="B191:BH191"/>
    <mergeCell ref="B127:AC127"/>
    <mergeCell ref="B128:AC128"/>
    <mergeCell ref="B112:AC112"/>
    <mergeCell ref="B113:AC113"/>
    <mergeCell ref="AM150:BC150"/>
    <mergeCell ref="BD150:BU150"/>
    <mergeCell ref="C146:AD146"/>
    <mergeCell ref="AF146:AL146"/>
    <mergeCell ref="AM146:BC146"/>
    <mergeCell ref="B250:BH250"/>
    <mergeCell ref="B242:BH242"/>
    <mergeCell ref="B233:BH233"/>
    <mergeCell ref="B234:BH234"/>
    <mergeCell ref="B243:BH243"/>
    <mergeCell ref="B249:BH249"/>
    <mergeCell ref="B238:BH238"/>
    <mergeCell ref="B239:BH239"/>
    <mergeCell ref="B244:BH244"/>
    <mergeCell ref="B2:DD2"/>
    <mergeCell ref="CM4:DD4"/>
    <mergeCell ref="CM5:DD5"/>
    <mergeCell ref="AT3:BK3"/>
    <mergeCell ref="CM6:CR6"/>
    <mergeCell ref="CS6:CX6"/>
    <mergeCell ref="CY6:DD6"/>
    <mergeCell ref="O7:BV7"/>
    <mergeCell ref="CM7:DD7"/>
    <mergeCell ref="CL22:DD22"/>
    <mergeCell ref="CM8:DD8"/>
    <mergeCell ref="T9:BV9"/>
    <mergeCell ref="CM9:DD9"/>
    <mergeCell ref="BB10:BV10"/>
    <mergeCell ref="CM10:CU11"/>
    <mergeCell ref="CV10:DD11"/>
    <mergeCell ref="B11:BN11"/>
    <mergeCell ref="CL18:DD18"/>
    <mergeCell ref="BG15:BU16"/>
    <mergeCell ref="CK34:DD34"/>
    <mergeCell ref="CL17:DD17"/>
    <mergeCell ref="B16:AF16"/>
    <mergeCell ref="AN15:BF16"/>
    <mergeCell ref="AG16:AM16"/>
    <mergeCell ref="B15:AM15"/>
    <mergeCell ref="B17:AF17"/>
    <mergeCell ref="CL15:DD16"/>
    <mergeCell ref="BG17:BU17"/>
    <mergeCell ref="E20:AF20"/>
    <mergeCell ref="CM12:DD12"/>
    <mergeCell ref="B14:DD14"/>
    <mergeCell ref="E22:AE22"/>
    <mergeCell ref="BV15:CK16"/>
    <mergeCell ref="BV17:CK17"/>
    <mergeCell ref="AN18:BF18"/>
    <mergeCell ref="BG18:BU18"/>
    <mergeCell ref="AG17:AM17"/>
    <mergeCell ref="AN17:BF17"/>
    <mergeCell ref="E21:AE21"/>
    <mergeCell ref="E19:AE19"/>
    <mergeCell ref="C18:AE18"/>
    <mergeCell ref="AG22:AM22"/>
    <mergeCell ref="AN22:BF22"/>
    <mergeCell ref="BG22:BU22"/>
    <mergeCell ref="AG18:AM18"/>
    <mergeCell ref="AG19:AM20"/>
    <mergeCell ref="AN19:BF20"/>
    <mergeCell ref="BG19:BU20"/>
    <mergeCell ref="CL19:DD20"/>
    <mergeCell ref="AG21:AM21"/>
    <mergeCell ref="AN21:BF21"/>
    <mergeCell ref="BG21:BU21"/>
    <mergeCell ref="CL21:DD21"/>
    <mergeCell ref="BV19:CK20"/>
    <mergeCell ref="CL23:DD23"/>
    <mergeCell ref="E24:AE24"/>
    <mergeCell ref="AG24:AM24"/>
    <mergeCell ref="AN24:BF24"/>
    <mergeCell ref="BG24:BU24"/>
    <mergeCell ref="CL24:DD24"/>
    <mergeCell ref="E23:AE23"/>
    <mergeCell ref="AG23:AM23"/>
    <mergeCell ref="AN23:BF23"/>
    <mergeCell ref="BG23:BU23"/>
    <mergeCell ref="C26:AF26"/>
    <mergeCell ref="BV27:CK27"/>
    <mergeCell ref="C25:AE25"/>
    <mergeCell ref="AG25:AM25"/>
    <mergeCell ref="AN25:BF25"/>
    <mergeCell ref="BG25:BU25"/>
    <mergeCell ref="CL25:DD25"/>
    <mergeCell ref="AG26:AM26"/>
    <mergeCell ref="AN26:BF26"/>
    <mergeCell ref="BG26:BU26"/>
    <mergeCell ref="CL26:DD26"/>
    <mergeCell ref="BV26:CK26"/>
    <mergeCell ref="CL29:DD29"/>
    <mergeCell ref="AG29:AM29"/>
    <mergeCell ref="AN29:BF29"/>
    <mergeCell ref="BG29:BU29"/>
    <mergeCell ref="BV29:CK29"/>
    <mergeCell ref="BV24:CK24"/>
    <mergeCell ref="BV25:CK25"/>
    <mergeCell ref="BV22:CK22"/>
    <mergeCell ref="BV23:CK23"/>
    <mergeCell ref="C37:BG37"/>
    <mergeCell ref="BI36:BP37"/>
    <mergeCell ref="BQ36:CJ37"/>
    <mergeCell ref="CK36:DD37"/>
    <mergeCell ref="CK32:DD33"/>
    <mergeCell ref="BQ32:CJ33"/>
    <mergeCell ref="BI33:BP33"/>
    <mergeCell ref="B32:BP32"/>
    <mergeCell ref="B33:BH33"/>
    <mergeCell ref="BI35:BP35"/>
    <mergeCell ref="BQ35:CJ35"/>
    <mergeCell ref="CK35:DD35"/>
    <mergeCell ref="C35:BG35"/>
    <mergeCell ref="BI38:BP38"/>
    <mergeCell ref="BQ38:CJ38"/>
    <mergeCell ref="CK38:DD38"/>
    <mergeCell ref="B38:BH38"/>
    <mergeCell ref="CL43:DD44"/>
    <mergeCell ref="B44:AF44"/>
    <mergeCell ref="AG44:AM44"/>
    <mergeCell ref="BI39:BP39"/>
    <mergeCell ref="BQ39:CJ39"/>
    <mergeCell ref="CK39:DD39"/>
    <mergeCell ref="B42:DD42"/>
    <mergeCell ref="B43:AM43"/>
    <mergeCell ref="AN43:BF44"/>
    <mergeCell ref="BV43:CK44"/>
    <mergeCell ref="BV47:CK47"/>
    <mergeCell ref="BV45:CK45"/>
    <mergeCell ref="C46:AE46"/>
    <mergeCell ref="AG46:AM46"/>
    <mergeCell ref="AN46:BF46"/>
    <mergeCell ref="BG46:BU46"/>
    <mergeCell ref="B45:AF45"/>
    <mergeCell ref="AG45:AM45"/>
    <mergeCell ref="AN45:BF45"/>
    <mergeCell ref="BG45:BU45"/>
    <mergeCell ref="CL48:DD48"/>
    <mergeCell ref="BV48:CK48"/>
    <mergeCell ref="C48:AE48"/>
    <mergeCell ref="AG48:AM48"/>
    <mergeCell ref="AN48:BF48"/>
    <mergeCell ref="BG48:BU48"/>
    <mergeCell ref="CL49:DD49"/>
    <mergeCell ref="BV49:CK49"/>
    <mergeCell ref="C49:AE49"/>
    <mergeCell ref="AG49:AM49"/>
    <mergeCell ref="AN49:BF49"/>
    <mergeCell ref="BG49:BU49"/>
    <mergeCell ref="CL50:DD50"/>
    <mergeCell ref="BV50:CK50"/>
    <mergeCell ref="C50:AE50"/>
    <mergeCell ref="AG50:AM50"/>
    <mergeCell ref="AN50:BF50"/>
    <mergeCell ref="BG50:BU50"/>
    <mergeCell ref="CL51:DD51"/>
    <mergeCell ref="BV51:CK51"/>
    <mergeCell ref="C51:AE51"/>
    <mergeCell ref="AG51:AM51"/>
    <mergeCell ref="AN51:BF51"/>
    <mergeCell ref="BG51:BU51"/>
    <mergeCell ref="CL52:DD52"/>
    <mergeCell ref="BV52:CK52"/>
    <mergeCell ref="C52:AE52"/>
    <mergeCell ref="AG52:AM52"/>
    <mergeCell ref="AN52:BF52"/>
    <mergeCell ref="BG52:BU52"/>
    <mergeCell ref="C54:AF54"/>
    <mergeCell ref="CL53:DD53"/>
    <mergeCell ref="BV53:CK53"/>
    <mergeCell ref="C53:AE53"/>
    <mergeCell ref="AG53:AM53"/>
    <mergeCell ref="AN53:BF53"/>
    <mergeCell ref="BG53:BU53"/>
    <mergeCell ref="CL54:DD54"/>
    <mergeCell ref="BV54:CK54"/>
    <mergeCell ref="AG54:AM54"/>
    <mergeCell ref="AN54:BF54"/>
    <mergeCell ref="BG54:BU54"/>
    <mergeCell ref="CL55:DD55"/>
    <mergeCell ref="BV55:CK55"/>
    <mergeCell ref="C55:AE55"/>
    <mergeCell ref="AG55:AM55"/>
    <mergeCell ref="AN55:BF55"/>
    <mergeCell ref="BG55:BU55"/>
    <mergeCell ref="C56:AE56"/>
    <mergeCell ref="AG56:AM56"/>
    <mergeCell ref="AN56:BF56"/>
    <mergeCell ref="BG56:BU56"/>
    <mergeCell ref="CL56:DD56"/>
    <mergeCell ref="BV56:CK56"/>
    <mergeCell ref="CK59:DD60"/>
    <mergeCell ref="CL57:DD57"/>
    <mergeCell ref="BV57:CK57"/>
    <mergeCell ref="AG57:AM57"/>
    <mergeCell ref="AN57:BF57"/>
    <mergeCell ref="BG57:BU57"/>
    <mergeCell ref="CK61:DD61"/>
    <mergeCell ref="B60:BH60"/>
    <mergeCell ref="B59:BP59"/>
    <mergeCell ref="BQ59:CJ60"/>
    <mergeCell ref="BI60:BP60"/>
    <mergeCell ref="BI61:BP61"/>
    <mergeCell ref="BQ61:CJ61"/>
    <mergeCell ref="E63:BG63"/>
    <mergeCell ref="BI63:BP64"/>
    <mergeCell ref="BQ63:CJ64"/>
    <mergeCell ref="CK63:DD64"/>
    <mergeCell ref="G64:BG64"/>
    <mergeCell ref="C62:BG62"/>
    <mergeCell ref="BI62:BP62"/>
    <mergeCell ref="BQ62:CJ62"/>
    <mergeCell ref="B61:BH61"/>
    <mergeCell ref="BI68:BP68"/>
    <mergeCell ref="BQ68:CJ68"/>
    <mergeCell ref="CK68:DD68"/>
    <mergeCell ref="CK62:DD62"/>
    <mergeCell ref="BI65:BP65"/>
    <mergeCell ref="BQ65:CJ65"/>
    <mergeCell ref="CK65:DD65"/>
    <mergeCell ref="CK66:DD66"/>
    <mergeCell ref="BQ66:CJ66"/>
    <mergeCell ref="BI66:BP66"/>
    <mergeCell ref="CK69:DD70"/>
    <mergeCell ref="G70:BG70"/>
    <mergeCell ref="G71:BG71"/>
    <mergeCell ref="BI71:BP71"/>
    <mergeCell ref="BQ71:CJ71"/>
    <mergeCell ref="CK71:DD71"/>
    <mergeCell ref="E69:BG69"/>
    <mergeCell ref="BI69:BP70"/>
    <mergeCell ref="BQ69:CJ70"/>
    <mergeCell ref="BI73:BP73"/>
    <mergeCell ref="BQ73:CJ73"/>
    <mergeCell ref="CK73:DD73"/>
    <mergeCell ref="BI72:BP72"/>
    <mergeCell ref="BQ72:CJ72"/>
    <mergeCell ref="CK72:DD72"/>
    <mergeCell ref="BI75:BP75"/>
    <mergeCell ref="BQ75:CJ75"/>
    <mergeCell ref="CK75:DD75"/>
    <mergeCell ref="C74:BG74"/>
    <mergeCell ref="BI74:BP74"/>
    <mergeCell ref="BQ74:CJ74"/>
    <mergeCell ref="CK74:DD74"/>
    <mergeCell ref="BI78:BP78"/>
    <mergeCell ref="BQ78:CJ78"/>
    <mergeCell ref="CK78:DD78"/>
    <mergeCell ref="E76:BG76"/>
    <mergeCell ref="BI76:BP77"/>
    <mergeCell ref="BQ76:CJ77"/>
    <mergeCell ref="CK76:DD77"/>
    <mergeCell ref="G77:BG77"/>
    <mergeCell ref="B78:BH78"/>
    <mergeCell ref="BQ80:CJ80"/>
    <mergeCell ref="CK80:DD80"/>
    <mergeCell ref="BI79:BP79"/>
    <mergeCell ref="BQ79:CJ79"/>
    <mergeCell ref="CK79:DD79"/>
    <mergeCell ref="BI85:BP85"/>
    <mergeCell ref="BQ85:CJ85"/>
    <mergeCell ref="CK85:DD85"/>
    <mergeCell ref="BI81:BP81"/>
    <mergeCell ref="BQ81:CJ81"/>
    <mergeCell ref="CK81:DD81"/>
    <mergeCell ref="BI82:BP82"/>
    <mergeCell ref="BQ82:CJ82"/>
    <mergeCell ref="CK82:DD82"/>
    <mergeCell ref="BI83:BP83"/>
    <mergeCell ref="BI84:BP84"/>
    <mergeCell ref="BQ84:CJ84"/>
    <mergeCell ref="CK84:DD84"/>
    <mergeCell ref="CK83:DD83"/>
    <mergeCell ref="BQ83:CJ83"/>
    <mergeCell ref="BI86:BP86"/>
    <mergeCell ref="BQ86:CJ86"/>
    <mergeCell ref="CK86:DD86"/>
    <mergeCell ref="BI87:BP87"/>
    <mergeCell ref="BQ87:CJ87"/>
    <mergeCell ref="CK87:DD87"/>
    <mergeCell ref="BI88:BP88"/>
    <mergeCell ref="BQ88:CJ88"/>
    <mergeCell ref="CK88:DD88"/>
    <mergeCell ref="C88:BG88"/>
    <mergeCell ref="C57:AE57"/>
    <mergeCell ref="E85:BG85"/>
    <mergeCell ref="C80:BG80"/>
    <mergeCell ref="C75:BG75"/>
    <mergeCell ref="C68:BG68"/>
    <mergeCell ref="E84:BG84"/>
    <mergeCell ref="C83:BG83"/>
    <mergeCell ref="G65:BG65"/>
    <mergeCell ref="G66:BG66"/>
    <mergeCell ref="B79:BH79"/>
    <mergeCell ref="BV147:CL147"/>
    <mergeCell ref="CL94:DD94"/>
    <mergeCell ref="CL109:DD109"/>
    <mergeCell ref="CM147:DD147"/>
    <mergeCell ref="BV146:CL146"/>
    <mergeCell ref="CM146:DD146"/>
    <mergeCell ref="CL95:DD95"/>
    <mergeCell ref="CL99:DD99"/>
    <mergeCell ref="CL96:DD96"/>
    <mergeCell ref="CL100:DD100"/>
    <mergeCell ref="BD146:BU146"/>
    <mergeCell ref="AF145:AL145"/>
    <mergeCell ref="AM145:BC145"/>
    <mergeCell ref="BD147:BU147"/>
    <mergeCell ref="AF147:AL147"/>
    <mergeCell ref="AM147:BC147"/>
    <mergeCell ref="BD145:BU145"/>
    <mergeCell ref="BV145:CL145"/>
    <mergeCell ref="CM145:DD145"/>
    <mergeCell ref="B105:DD105"/>
    <mergeCell ref="B106:DD106"/>
    <mergeCell ref="B107:AJ107"/>
    <mergeCell ref="AK107:BC108"/>
    <mergeCell ref="C145:AD145"/>
    <mergeCell ref="AM143:BC143"/>
    <mergeCell ref="BD143:BU143"/>
    <mergeCell ref="AK112:BC112"/>
    <mergeCell ref="BD101:BU101"/>
    <mergeCell ref="BV100:CK100"/>
    <mergeCell ref="C103:AB103"/>
    <mergeCell ref="B102:AC102"/>
    <mergeCell ref="AK102:BC102"/>
    <mergeCell ref="BD102:BU102"/>
    <mergeCell ref="AD103:AJ103"/>
    <mergeCell ref="AK103:BC103"/>
    <mergeCell ref="BD103:BU103"/>
    <mergeCell ref="AD102:AJ102"/>
    <mergeCell ref="AD112:AJ112"/>
    <mergeCell ref="E111:AB111"/>
    <mergeCell ref="BV94:CK94"/>
    <mergeCell ref="B94:AC94"/>
    <mergeCell ref="AD94:AJ94"/>
    <mergeCell ref="AK94:BC94"/>
    <mergeCell ref="BD94:BU94"/>
    <mergeCell ref="AD101:AJ101"/>
    <mergeCell ref="AK101:BC101"/>
    <mergeCell ref="AK109:BC109"/>
    <mergeCell ref="E143:AD143"/>
    <mergeCell ref="AF143:AL143"/>
    <mergeCell ref="CL92:DD93"/>
    <mergeCell ref="B92:AJ92"/>
    <mergeCell ref="AK92:BC93"/>
    <mergeCell ref="BD92:BU93"/>
    <mergeCell ref="BV92:CK93"/>
    <mergeCell ref="B93:AC93"/>
    <mergeCell ref="AD93:AJ93"/>
    <mergeCell ref="CM143:DD143"/>
    <mergeCell ref="CM144:DD144"/>
    <mergeCell ref="C110:AB110"/>
    <mergeCell ref="AD110:AJ110"/>
    <mergeCell ref="AK110:BC110"/>
    <mergeCell ref="BD110:BU110"/>
    <mergeCell ref="C144:AD144"/>
    <mergeCell ref="AF144:AL144"/>
    <mergeCell ref="AM144:BC144"/>
    <mergeCell ref="BD144:BU144"/>
    <mergeCell ref="BV144:CL144"/>
    <mergeCell ref="BV143:CL143"/>
    <mergeCell ref="CM142:DD142"/>
    <mergeCell ref="CM141:DD141"/>
    <mergeCell ref="CL111:DD111"/>
    <mergeCell ref="CL114:DD114"/>
    <mergeCell ref="BV142:CL142"/>
    <mergeCell ref="BV116:CK116"/>
    <mergeCell ref="CL116:DD116"/>
    <mergeCell ref="CL112:DD112"/>
    <mergeCell ref="CL125:DD125"/>
    <mergeCell ref="BD141:BU141"/>
    <mergeCell ref="BV141:CL141"/>
    <mergeCell ref="AD113:AJ113"/>
    <mergeCell ref="B138:AE138"/>
    <mergeCell ref="AF138:AL138"/>
    <mergeCell ref="AM138:BC138"/>
    <mergeCell ref="BD138:BU138"/>
    <mergeCell ref="AK113:BC113"/>
    <mergeCell ref="BD113:BU113"/>
    <mergeCell ref="BD139:BU139"/>
    <mergeCell ref="C142:AD142"/>
    <mergeCell ref="AF142:AL142"/>
    <mergeCell ref="AM142:BC142"/>
    <mergeCell ref="BD142:BU142"/>
    <mergeCell ref="BM117:BU117"/>
    <mergeCell ref="BM119:BU119"/>
    <mergeCell ref="B121:DD121"/>
    <mergeCell ref="BV135:DD135"/>
    <mergeCell ref="BV122:CK123"/>
    <mergeCell ref="AK122:BC123"/>
    <mergeCell ref="BD124:BU124"/>
    <mergeCell ref="B124:AC124"/>
    <mergeCell ref="AD124:AJ124"/>
    <mergeCell ref="AK124:BC124"/>
    <mergeCell ref="C125:AC125"/>
    <mergeCell ref="B137:AE137"/>
    <mergeCell ref="AF137:AL137"/>
    <mergeCell ref="AD128:AJ128"/>
    <mergeCell ref="AK128:BC128"/>
    <mergeCell ref="C132:BB132"/>
    <mergeCell ref="C131:BB131"/>
    <mergeCell ref="AM135:BU135"/>
    <mergeCell ref="AM136:BC137"/>
    <mergeCell ref="BD129:BU129"/>
    <mergeCell ref="BM115:BU115"/>
    <mergeCell ref="C141:AD141"/>
    <mergeCell ref="AF141:AL141"/>
    <mergeCell ref="AM141:BC141"/>
    <mergeCell ref="E140:AD140"/>
    <mergeCell ref="AF140:AL140"/>
    <mergeCell ref="AM140:BC140"/>
    <mergeCell ref="C139:AD139"/>
    <mergeCell ref="AF139:AL139"/>
    <mergeCell ref="AM139:BC139"/>
    <mergeCell ref="BM118:BU118"/>
    <mergeCell ref="BD122:BU123"/>
    <mergeCell ref="AD123:AJ123"/>
    <mergeCell ref="CL113:DD113"/>
    <mergeCell ref="CL122:DD123"/>
    <mergeCell ref="BM114:BU114"/>
    <mergeCell ref="BV114:CK114"/>
    <mergeCell ref="CL117:DD117"/>
    <mergeCell ref="CL118:DD118"/>
    <mergeCell ref="CL119:DD119"/>
    <mergeCell ref="BV125:CK125"/>
    <mergeCell ref="BV126:CK126"/>
    <mergeCell ref="CM136:DD137"/>
    <mergeCell ref="BD136:BU137"/>
    <mergeCell ref="CL132:DD132"/>
    <mergeCell ref="CL128:DD128"/>
    <mergeCell ref="BV132:CK132"/>
    <mergeCell ref="CL129:DD129"/>
    <mergeCell ref="CL130:DD130"/>
    <mergeCell ref="BV129:CK129"/>
    <mergeCell ref="AD125:AJ125"/>
    <mergeCell ref="AK125:BC125"/>
    <mergeCell ref="BD125:BU125"/>
    <mergeCell ref="AK126:BC126"/>
    <mergeCell ref="BV130:CK130"/>
    <mergeCell ref="CL131:DD131"/>
    <mergeCell ref="BV131:CK131"/>
    <mergeCell ref="B135:AL136"/>
    <mergeCell ref="BD132:BU132"/>
    <mergeCell ref="BD131:BU131"/>
    <mergeCell ref="BD128:BU128"/>
    <mergeCell ref="BD130:BU130"/>
    <mergeCell ref="BD126:BU126"/>
    <mergeCell ref="AD127:AJ127"/>
    <mergeCell ref="AK127:BC127"/>
    <mergeCell ref="BD127:BU127"/>
    <mergeCell ref="AD126:AJ126"/>
    <mergeCell ref="CM140:DD140"/>
    <mergeCell ref="CL126:DD126"/>
    <mergeCell ref="CM139:DD139"/>
    <mergeCell ref="BV139:CL139"/>
    <mergeCell ref="BV136:CL137"/>
    <mergeCell ref="CL127:DD127"/>
    <mergeCell ref="B134:DD134"/>
    <mergeCell ref="E126:AB126"/>
    <mergeCell ref="BD140:BU140"/>
    <mergeCell ref="BV140:CL140"/>
    <mergeCell ref="AD111:AJ111"/>
    <mergeCell ref="AK111:BC111"/>
    <mergeCell ref="BD111:BU111"/>
    <mergeCell ref="BV124:CK124"/>
    <mergeCell ref="BV118:CK118"/>
    <mergeCell ref="B122:AJ122"/>
    <mergeCell ref="B123:AC123"/>
    <mergeCell ref="BD112:BU112"/>
    <mergeCell ref="C116:BL116"/>
    <mergeCell ref="BM116:BU116"/>
    <mergeCell ref="BD109:BU109"/>
    <mergeCell ref="BV110:CK110"/>
    <mergeCell ref="BV111:CK111"/>
    <mergeCell ref="CL107:DD108"/>
    <mergeCell ref="BD107:BU108"/>
    <mergeCell ref="BV107:CK108"/>
    <mergeCell ref="BV109:CK109"/>
    <mergeCell ref="CL110:DD110"/>
    <mergeCell ref="B108:AC108"/>
    <mergeCell ref="AD108:AJ108"/>
    <mergeCell ref="B109:AC109"/>
    <mergeCell ref="AD109:AJ109"/>
    <mergeCell ref="AD99:AJ99"/>
    <mergeCell ref="AK99:BC99"/>
    <mergeCell ref="BD99:BU99"/>
    <mergeCell ref="C100:AB100"/>
    <mergeCell ref="AD100:AJ100"/>
    <mergeCell ref="AK100:BC100"/>
    <mergeCell ref="BD100:BU100"/>
    <mergeCell ref="C99:AB99"/>
    <mergeCell ref="C96:AB96"/>
    <mergeCell ref="AD96:AJ96"/>
    <mergeCell ref="AK96:BC96"/>
    <mergeCell ref="BD96:BU96"/>
    <mergeCell ref="C95:AB95"/>
    <mergeCell ref="AD95:AJ95"/>
    <mergeCell ref="AK95:BC95"/>
    <mergeCell ref="BD95:BU95"/>
    <mergeCell ref="C147:AD147"/>
    <mergeCell ref="C148:AD148"/>
    <mergeCell ref="C149:AD149"/>
    <mergeCell ref="AF148:AL149"/>
    <mergeCell ref="AM148:BC149"/>
    <mergeCell ref="BD148:BU149"/>
    <mergeCell ref="BV148:CL149"/>
    <mergeCell ref="CM148:DD149"/>
    <mergeCell ref="BV138:CL138"/>
    <mergeCell ref="BV150:CL150"/>
    <mergeCell ref="CM150:DD150"/>
    <mergeCell ref="C151:AD151"/>
    <mergeCell ref="AF151:AL151"/>
    <mergeCell ref="AM151:BC151"/>
    <mergeCell ref="BD151:BU151"/>
    <mergeCell ref="BV151:CL151"/>
    <mergeCell ref="CM151:DD151"/>
    <mergeCell ref="E150:AD150"/>
    <mergeCell ref="AF150:AL150"/>
    <mergeCell ref="C152:AD152"/>
    <mergeCell ref="AF152:AL152"/>
    <mergeCell ref="AM152:BC152"/>
    <mergeCell ref="BD152:BU152"/>
    <mergeCell ref="CM154:DD154"/>
    <mergeCell ref="E153:AD153"/>
    <mergeCell ref="AF153:AL153"/>
    <mergeCell ref="AM153:BC153"/>
    <mergeCell ref="BD153:BU153"/>
    <mergeCell ref="C154:AD154"/>
    <mergeCell ref="BV152:CL152"/>
    <mergeCell ref="CM152:DD152"/>
    <mergeCell ref="BV153:CL153"/>
    <mergeCell ref="CM153:DD153"/>
    <mergeCell ref="BV155:CL155"/>
    <mergeCell ref="CM155:DD155"/>
    <mergeCell ref="AF154:AL154"/>
    <mergeCell ref="AM154:BC154"/>
    <mergeCell ref="BD154:BU154"/>
    <mergeCell ref="BV154:CL154"/>
    <mergeCell ref="C155:AD155"/>
    <mergeCell ref="AF155:AL155"/>
    <mergeCell ref="AM155:BC155"/>
    <mergeCell ref="BD155:BU155"/>
    <mergeCell ref="C156:AD156"/>
    <mergeCell ref="C157:AE157"/>
    <mergeCell ref="AF156:AL157"/>
    <mergeCell ref="C158:AD158"/>
    <mergeCell ref="AF158:AL158"/>
    <mergeCell ref="AM156:BC157"/>
    <mergeCell ref="BD156:BU157"/>
    <mergeCell ref="BV156:CL157"/>
    <mergeCell ref="CM156:DD157"/>
    <mergeCell ref="AM158:BC158"/>
    <mergeCell ref="BD158:BU158"/>
    <mergeCell ref="BV158:CL158"/>
    <mergeCell ref="CM158:DD158"/>
    <mergeCell ref="BQ162:CJ163"/>
    <mergeCell ref="CK162:DD163"/>
    <mergeCell ref="B163:BH163"/>
    <mergeCell ref="BI163:BP163"/>
    <mergeCell ref="B164:BH164"/>
    <mergeCell ref="BI164:BP164"/>
    <mergeCell ref="BQ164:CJ164"/>
    <mergeCell ref="CK164:DD164"/>
    <mergeCell ref="C165:BG165"/>
    <mergeCell ref="C166:BG166"/>
    <mergeCell ref="BI165:BP166"/>
    <mergeCell ref="BQ165:CJ166"/>
    <mergeCell ref="E167:BG167"/>
    <mergeCell ref="E168:BG168"/>
    <mergeCell ref="BI167:BP168"/>
    <mergeCell ref="BQ167:CJ168"/>
    <mergeCell ref="E170:BG170"/>
    <mergeCell ref="BI170:BP170"/>
    <mergeCell ref="BQ170:CJ170"/>
    <mergeCell ref="CK170:DD170"/>
    <mergeCell ref="BI169:BP169"/>
    <mergeCell ref="BQ169:CJ169"/>
    <mergeCell ref="CK169:DD169"/>
    <mergeCell ref="E169:BG169"/>
    <mergeCell ref="E172:BG172"/>
    <mergeCell ref="BI172:BP173"/>
    <mergeCell ref="BQ172:CJ173"/>
    <mergeCell ref="CK172:DD173"/>
    <mergeCell ref="E173:BG173"/>
    <mergeCell ref="BI171:BP171"/>
    <mergeCell ref="BQ171:CJ171"/>
    <mergeCell ref="CK171:DD171"/>
    <mergeCell ref="C171:BG171"/>
    <mergeCell ref="E174:BG174"/>
    <mergeCell ref="BI174:BP174"/>
    <mergeCell ref="BQ174:CJ174"/>
    <mergeCell ref="CK174:DD174"/>
    <mergeCell ref="E175:BG175"/>
    <mergeCell ref="BI175:BP175"/>
    <mergeCell ref="BQ175:CJ175"/>
    <mergeCell ref="CK175:DD175"/>
    <mergeCell ref="C176:BG176"/>
    <mergeCell ref="BI176:BP176"/>
    <mergeCell ref="BQ176:CJ176"/>
    <mergeCell ref="CK176:DD176"/>
    <mergeCell ref="C177:BG177"/>
    <mergeCell ref="BI177:BP178"/>
    <mergeCell ref="BQ177:CJ178"/>
    <mergeCell ref="CK177:DD178"/>
    <mergeCell ref="C178:BG178"/>
    <mergeCell ref="E179:BG179"/>
    <mergeCell ref="BI179:BP180"/>
    <mergeCell ref="BQ179:CJ180"/>
    <mergeCell ref="CK179:DD180"/>
    <mergeCell ref="E180:BG180"/>
    <mergeCell ref="E181:BG181"/>
    <mergeCell ref="BI181:BP181"/>
    <mergeCell ref="BQ181:CJ181"/>
    <mergeCell ref="CK181:DD181"/>
    <mergeCell ref="E182:BG182"/>
    <mergeCell ref="BI182:BP182"/>
    <mergeCell ref="BQ182:CJ182"/>
    <mergeCell ref="CK182:DD182"/>
    <mergeCell ref="E183:BG183"/>
    <mergeCell ref="BI183:BP183"/>
    <mergeCell ref="BQ183:CJ183"/>
    <mergeCell ref="CK183:DD183"/>
    <mergeCell ref="E184:BG184"/>
    <mergeCell ref="BI184:BP184"/>
    <mergeCell ref="BQ184:CJ184"/>
    <mergeCell ref="CK184:DD184"/>
    <mergeCell ref="E185:BG185"/>
    <mergeCell ref="BI185:BP185"/>
    <mergeCell ref="BQ185:CJ185"/>
    <mergeCell ref="CK185:DD185"/>
    <mergeCell ref="C186:BG186"/>
    <mergeCell ref="BI186:BP186"/>
    <mergeCell ref="BQ186:CJ186"/>
    <mergeCell ref="CK186:DD186"/>
    <mergeCell ref="E187:BG187"/>
    <mergeCell ref="BI187:BP188"/>
    <mergeCell ref="BQ187:CJ188"/>
    <mergeCell ref="CK187:DD188"/>
    <mergeCell ref="E188:BG188"/>
    <mergeCell ref="E189:BG189"/>
    <mergeCell ref="BI189:BP189"/>
    <mergeCell ref="BQ189:CJ189"/>
    <mergeCell ref="CK189:DD189"/>
    <mergeCell ref="C193:BG193"/>
    <mergeCell ref="BI193:BP193"/>
    <mergeCell ref="BQ193:CJ193"/>
    <mergeCell ref="CK193:DD193"/>
    <mergeCell ref="B195:DD195"/>
    <mergeCell ref="B196:BP196"/>
    <mergeCell ref="BQ196:CJ197"/>
    <mergeCell ref="CK196:DD197"/>
    <mergeCell ref="B197:BH197"/>
    <mergeCell ref="BI197:BP197"/>
    <mergeCell ref="B198:BH198"/>
    <mergeCell ref="BI198:BP198"/>
    <mergeCell ref="BQ198:CJ198"/>
    <mergeCell ref="CK198:DD198"/>
    <mergeCell ref="C199:BG199"/>
    <mergeCell ref="BI199:BP199"/>
    <mergeCell ref="BQ199:CJ199"/>
    <mergeCell ref="CK199:DD199"/>
    <mergeCell ref="C200:BG200"/>
    <mergeCell ref="BI200:BP200"/>
    <mergeCell ref="BQ200:CJ200"/>
    <mergeCell ref="CK200:DD200"/>
    <mergeCell ref="C201:BG201"/>
    <mergeCell ref="BI201:BP201"/>
    <mergeCell ref="BQ201:CJ201"/>
    <mergeCell ref="CK201:DD201"/>
    <mergeCell ref="C202:BG202"/>
    <mergeCell ref="BI202:BP202"/>
    <mergeCell ref="BQ202:CJ202"/>
    <mergeCell ref="CK202:DD202"/>
    <mergeCell ref="C203:BG203"/>
    <mergeCell ref="BI203:BP203"/>
    <mergeCell ref="BQ203:CJ203"/>
    <mergeCell ref="CK203:DD203"/>
    <mergeCell ref="C204:BG204"/>
    <mergeCell ref="BI204:BP204"/>
    <mergeCell ref="BQ204:CJ204"/>
    <mergeCell ref="CK204:DD204"/>
    <mergeCell ref="E207:BG207"/>
    <mergeCell ref="C205:BG205"/>
    <mergeCell ref="E206:BG206"/>
    <mergeCell ref="BI205:BP206"/>
    <mergeCell ref="CK205:DD206"/>
    <mergeCell ref="BI207:BP207"/>
    <mergeCell ref="BQ207:CJ207"/>
    <mergeCell ref="CK207:DD207"/>
    <mergeCell ref="BQ205:CJ206"/>
    <mergeCell ref="E208:BG208"/>
    <mergeCell ref="BI208:BP208"/>
    <mergeCell ref="BQ208:CJ208"/>
    <mergeCell ref="CK208:DD208"/>
    <mergeCell ref="B211:DD211"/>
    <mergeCell ref="B212:BP212"/>
    <mergeCell ref="BQ212:CJ213"/>
    <mergeCell ref="CK212:DD213"/>
    <mergeCell ref="B213:BH213"/>
    <mergeCell ref="BI213:BP213"/>
    <mergeCell ref="B214:BH214"/>
    <mergeCell ref="BI214:BP214"/>
    <mergeCell ref="BQ214:CJ214"/>
    <mergeCell ref="CK214:DD214"/>
    <mergeCell ref="BI215:BP215"/>
    <mergeCell ref="BQ215:CJ215"/>
    <mergeCell ref="CK215:DD215"/>
    <mergeCell ref="C215:BG215"/>
    <mergeCell ref="E216:BG216"/>
    <mergeCell ref="BI216:BP217"/>
    <mergeCell ref="BQ216:CJ217"/>
    <mergeCell ref="CK216:DD217"/>
    <mergeCell ref="E217:BG217"/>
    <mergeCell ref="C218:BG218"/>
    <mergeCell ref="BI218:BP218"/>
    <mergeCell ref="BQ218:CJ218"/>
    <mergeCell ref="CK218:DD218"/>
    <mergeCell ref="E219:BG219"/>
    <mergeCell ref="BI219:BP220"/>
    <mergeCell ref="BQ219:CJ220"/>
    <mergeCell ref="CK219:DD220"/>
    <mergeCell ref="E220:BG220"/>
    <mergeCell ref="E222:BG222"/>
    <mergeCell ref="BI222:BP222"/>
    <mergeCell ref="BQ222:CJ222"/>
    <mergeCell ref="CK222:DD222"/>
    <mergeCell ref="BI221:BP221"/>
    <mergeCell ref="BQ221:CJ221"/>
    <mergeCell ref="CK221:DD221"/>
    <mergeCell ref="E221:BG221"/>
    <mergeCell ref="BI223:BP223"/>
    <mergeCell ref="BQ223:CJ223"/>
    <mergeCell ref="CK223:DD223"/>
    <mergeCell ref="B223:BH223"/>
    <mergeCell ref="BI224:BP224"/>
    <mergeCell ref="BQ224:CJ224"/>
    <mergeCell ref="CK224:DD224"/>
    <mergeCell ref="B224:BH224"/>
    <mergeCell ref="C225:BG225"/>
    <mergeCell ref="BI225:BP225"/>
    <mergeCell ref="BQ225:CJ225"/>
    <mergeCell ref="CK225:DD225"/>
    <mergeCell ref="E226:BG226"/>
    <mergeCell ref="BI226:BP227"/>
    <mergeCell ref="BQ226:CJ227"/>
    <mergeCell ref="CK226:DD227"/>
    <mergeCell ref="E227:BG227"/>
    <mergeCell ref="C228:BG228"/>
    <mergeCell ref="BI228:BP228"/>
    <mergeCell ref="BQ228:CJ228"/>
    <mergeCell ref="CK228:DD228"/>
    <mergeCell ref="E229:BG229"/>
    <mergeCell ref="BI229:BP230"/>
    <mergeCell ref="BQ229:CJ230"/>
    <mergeCell ref="CK229:DD230"/>
    <mergeCell ref="E230:BG230"/>
    <mergeCell ref="E231:BG231"/>
    <mergeCell ref="BI231:BP231"/>
    <mergeCell ref="BQ231:CJ231"/>
    <mergeCell ref="CK231:DD231"/>
    <mergeCell ref="E232:BG232"/>
    <mergeCell ref="BI232:BP232"/>
    <mergeCell ref="BQ232:CJ232"/>
    <mergeCell ref="CK232:DD232"/>
    <mergeCell ref="BI238:BP238"/>
    <mergeCell ref="BI234:BP234"/>
    <mergeCell ref="BQ234:CJ234"/>
    <mergeCell ref="CK234:DD234"/>
    <mergeCell ref="C29:AE29"/>
    <mergeCell ref="C246:BG246"/>
    <mergeCell ref="E247:BG247"/>
    <mergeCell ref="E248:BG248"/>
    <mergeCell ref="C119:BK119"/>
    <mergeCell ref="E241:BG241"/>
    <mergeCell ref="BI190:BP190"/>
    <mergeCell ref="BI239:BP239"/>
    <mergeCell ref="C240:BG240"/>
    <mergeCell ref="BI240:BP240"/>
    <mergeCell ref="CJ254:DD254"/>
    <mergeCell ref="P253:Z253"/>
    <mergeCell ref="AB253:AV253"/>
    <mergeCell ref="BX253:CH253"/>
    <mergeCell ref="CJ253:DD253"/>
    <mergeCell ref="B256:AQ256"/>
    <mergeCell ref="P254:Z254"/>
    <mergeCell ref="AB254:AV254"/>
    <mergeCell ref="BX254:CH254"/>
    <mergeCell ref="B190:BH190"/>
    <mergeCell ref="CK247:CT247"/>
    <mergeCell ref="CK245:CT245"/>
    <mergeCell ref="BQ239:CJ239"/>
    <mergeCell ref="CK239:DD239"/>
    <mergeCell ref="BQ240:CJ240"/>
    <mergeCell ref="CK240:DD240"/>
    <mergeCell ref="BI233:BP233"/>
    <mergeCell ref="BQ233:CJ233"/>
    <mergeCell ref="CK233:DD233"/>
    <mergeCell ref="CK248:CT248"/>
    <mergeCell ref="BI191:BP191"/>
    <mergeCell ref="BQ191:CJ191"/>
    <mergeCell ref="BI241:BP241"/>
    <mergeCell ref="BI242:BP242"/>
    <mergeCell ref="CK241:DD241"/>
    <mergeCell ref="CU246:DD246"/>
    <mergeCell ref="BI245:BP245"/>
    <mergeCell ref="BI246:BP246"/>
    <mergeCell ref="CK237:DD238"/>
    <mergeCell ref="BQ250:BZ250"/>
    <mergeCell ref="CA250:CJ250"/>
    <mergeCell ref="BQ245:BZ245"/>
    <mergeCell ref="CA245:CJ245"/>
    <mergeCell ref="BQ249:BZ249"/>
    <mergeCell ref="CA249:CJ249"/>
    <mergeCell ref="BQ246:BZ246"/>
    <mergeCell ref="CK250:CT250"/>
    <mergeCell ref="CU250:DD250"/>
    <mergeCell ref="BI247:BP247"/>
    <mergeCell ref="BI248:BP248"/>
    <mergeCell ref="BQ247:BZ247"/>
    <mergeCell ref="BQ248:BZ248"/>
    <mergeCell ref="CA247:CJ247"/>
    <mergeCell ref="CA248:CJ248"/>
    <mergeCell ref="BI250:BP250"/>
    <mergeCell ref="BI249:BP249"/>
    <mergeCell ref="BV18:CK18"/>
    <mergeCell ref="BV21:CK21"/>
    <mergeCell ref="CA246:CJ246"/>
    <mergeCell ref="CK246:CT246"/>
    <mergeCell ref="BQ241:CJ241"/>
    <mergeCell ref="CM138:DD138"/>
    <mergeCell ref="B236:DD236"/>
    <mergeCell ref="B237:BP237"/>
    <mergeCell ref="BQ237:CJ238"/>
    <mergeCell ref="BG43:BU44"/>
    <mergeCell ref="C47:AE47"/>
    <mergeCell ref="AG47:AM47"/>
    <mergeCell ref="AN47:BF47"/>
    <mergeCell ref="BG47:BU47"/>
    <mergeCell ref="CL45:DD45"/>
    <mergeCell ref="CL46:DD46"/>
    <mergeCell ref="BV46:CK46"/>
    <mergeCell ref="BV127:CK127"/>
    <mergeCell ref="CL47:DD47"/>
    <mergeCell ref="CL124:DD124"/>
    <mergeCell ref="BV117:CK117"/>
    <mergeCell ref="CL115:DD115"/>
    <mergeCell ref="B91:DD91"/>
    <mergeCell ref="BI80:BP80"/>
    <mergeCell ref="BV95:CK95"/>
    <mergeCell ref="BV96:CK96"/>
    <mergeCell ref="BV99:CK99"/>
    <mergeCell ref="BV119:CK119"/>
    <mergeCell ref="BV112:CK112"/>
    <mergeCell ref="BV113:CK113"/>
    <mergeCell ref="BV115:CK115"/>
    <mergeCell ref="BQ192:CJ192"/>
    <mergeCell ref="CK191:DD191"/>
    <mergeCell ref="CK192:DD192"/>
    <mergeCell ref="BV128:CK128"/>
    <mergeCell ref="BQ190:CJ190"/>
    <mergeCell ref="CK190:DD190"/>
    <mergeCell ref="CK165:DD166"/>
    <mergeCell ref="CK167:DD168"/>
    <mergeCell ref="B161:DD161"/>
    <mergeCell ref="B162:BP162"/>
  </mergeCells>
  <printOptions horizontalCentered="1"/>
  <pageMargins left="0.7874015748031497" right="0.3937007874015748" top="0.5905511811023623" bottom="0.4724409448818898" header="0.1968503937007874" footer="0.1968503937007874"/>
  <pageSetup blackAndWhite="1" horizontalDpi="600" verticalDpi="600" orientation="portrait" paperSize="9" scale="98" r:id="rId2"/>
  <rowBreaks count="5" manualBreakCount="5">
    <brk id="40" max="255" man="1"/>
    <brk id="89" max="255" man="1"/>
    <brk id="132" max="255" man="1"/>
    <brk id="159" max="255" man="1"/>
    <brk id="2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Марина</cp:lastModifiedBy>
  <cp:lastPrinted>2009-02-21T08:39:40Z</cp:lastPrinted>
  <dcterms:created xsi:type="dcterms:W3CDTF">2003-08-18T08:19:16Z</dcterms:created>
  <dcterms:modified xsi:type="dcterms:W3CDTF">2009-06-14T07:27:02Z</dcterms:modified>
  <cp:category/>
  <cp:version/>
  <cp:contentType/>
  <cp:contentStatus/>
</cp:coreProperties>
</file>